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hustakova\Конкурс на кращий дистанційний курс\2018\Накази\"/>
    </mc:Choice>
  </mc:AlternateContent>
  <bookViews>
    <workbookView xWindow="0" yWindow="0" windowWidth="19200" windowHeight="11460"/>
  </bookViews>
  <sheets>
    <sheet name="Українська мова" sheetId="1" r:id="rId1"/>
    <sheet name="Оформлення курсу" sheetId="2" r:id="rId2"/>
  </sheets>
  <definedNames>
    <definedName name="_xlnm.Print_Area" localSheetId="1">'Оформлення курсу'!$A$1:$AH$23</definedName>
  </definedNames>
  <calcPr calcId="162913"/>
</workbook>
</file>

<file path=xl/calcChain.xml><?xml version="1.0" encoding="utf-8"?>
<calcChain xmlns="http://schemas.openxmlformats.org/spreadsheetml/2006/main">
  <c r="AH7" i="2" l="1"/>
  <c r="AG7" i="2"/>
  <c r="AF7" i="2"/>
  <c r="AE7" i="2"/>
  <c r="AF8" i="2" s="1"/>
  <c r="AD7" i="2"/>
  <c r="AC7" i="2"/>
  <c r="AB7" i="2"/>
  <c r="AA7" i="2"/>
  <c r="AB8" i="2" s="1"/>
  <c r="BI19" i="1" s="1"/>
  <c r="Z7" i="2"/>
  <c r="Y7" i="2"/>
  <c r="X7" i="2"/>
  <c r="W7" i="2"/>
  <c r="X8" i="2" s="1"/>
  <c r="V7" i="2"/>
  <c r="U7" i="2"/>
  <c r="T7" i="2"/>
  <c r="S7" i="2"/>
  <c r="T8" i="2" s="1"/>
  <c r="R7" i="2"/>
  <c r="Q7" i="2"/>
  <c r="P7" i="2"/>
  <c r="O7" i="2"/>
  <c r="P8" i="2" s="1"/>
  <c r="N7" i="2"/>
  <c r="M7" i="2"/>
  <c r="L7" i="2"/>
  <c r="K7" i="2"/>
  <c r="L8" i="2" s="1"/>
  <c r="U19" i="1" s="1"/>
  <c r="J7" i="2"/>
  <c r="I7" i="2"/>
  <c r="H7" i="2"/>
  <c r="G7" i="2"/>
  <c r="H8" i="2" s="1"/>
  <c r="K19" i="1" s="1"/>
  <c r="F7" i="2"/>
  <c r="AG1" i="2"/>
  <c r="AE1" i="2"/>
  <c r="AC1" i="2"/>
  <c r="AA1" i="2"/>
  <c r="Y1" i="2"/>
  <c r="W1" i="2"/>
  <c r="U1" i="2"/>
  <c r="S1" i="2"/>
  <c r="Q1" i="2"/>
  <c r="O1" i="2"/>
  <c r="M1" i="2"/>
  <c r="K1" i="2"/>
  <c r="I1" i="2"/>
  <c r="G1" i="2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BT3" i="1"/>
  <c r="BO3" i="1"/>
  <c r="BJ3" i="1"/>
  <c r="BE3" i="1"/>
  <c r="AZ3" i="1"/>
  <c r="AU3" i="1"/>
  <c r="AP3" i="1"/>
  <c r="AK3" i="1"/>
  <c r="AF3" i="1"/>
  <c r="AA3" i="1"/>
  <c r="V3" i="1"/>
  <c r="Q3" i="1"/>
  <c r="L3" i="1"/>
  <c r="G3" i="1"/>
  <c r="BS19" i="1" l="1"/>
  <c r="AY19" i="1"/>
  <c r="AO19" i="1"/>
  <c r="AE19" i="1"/>
  <c r="J8" i="2"/>
  <c r="P19" i="1" s="1"/>
  <c r="N8" i="2"/>
  <c r="Z19" i="1" s="1"/>
  <c r="R8" i="2"/>
  <c r="AJ19" i="1" s="1"/>
  <c r="V8" i="2"/>
  <c r="AT19" i="1" s="1"/>
  <c r="Z8" i="2"/>
  <c r="BD19" i="1" s="1"/>
  <c r="AD8" i="2"/>
  <c r="BN19" i="1" s="1"/>
  <c r="AH8" i="2"/>
  <c r="BX19" i="1" s="1"/>
  <c r="Z20" i="1" l="1"/>
  <c r="BN20" i="1"/>
  <c r="AE20" i="1"/>
  <c r="AT20" i="1"/>
  <c r="BS20" i="1"/>
  <c r="AJ20" i="1"/>
  <c r="AY20" i="1"/>
  <c r="K20" i="1"/>
  <c r="BI20" i="1"/>
  <c r="AO20" i="1"/>
  <c r="U20" i="1"/>
  <c r="BX20" i="1"/>
  <c r="BD20" i="1"/>
  <c r="P20" i="1"/>
</calcChain>
</file>

<file path=xl/sharedStrings.xml><?xml version="1.0" encoding="utf-8"?>
<sst xmlns="http://schemas.openxmlformats.org/spreadsheetml/2006/main" count="188" uniqueCount="58">
  <si>
    <t>е1</t>
  </si>
  <si>
    <t>е2</t>
  </si>
  <si>
    <t>е3</t>
  </si>
  <si>
    <t>е4</t>
  </si>
  <si>
    <t>Протокол оцінювання робіт учасників конкурсу 
на кращий дистанційний курс у 2018 році
Номінація Українська мова</t>
  </si>
  <si>
    <t>1. Бабічева Світлана Миколаївна Київський район (ХЗОШ №110)</t>
  </si>
  <si>
    <t>2. Білик Світлана Миколаївна Шевченківський район (ХЗШ №132)</t>
  </si>
  <si>
    <t>3. Білоусова Лариса Олександрівна Слобідський район (ХГ 46)</t>
  </si>
  <si>
    <t>4. Боклагова Лілія Леонідівна Холодногірський район (ХГ № 152)</t>
  </si>
  <si>
    <t>5. Бурма Ніна Генріхівна Київський район (ХГ №1)</t>
  </si>
  <si>
    <t>6. Клеймьонова Оксана Олегівна Новобоварський район (ХЗОШ №54)</t>
  </si>
  <si>
    <t>7. Ковалевська Лариса Володимирівна Основ'янський район (ХЗОШ №35)</t>
  </si>
  <si>
    <t>8. Колісник Віра Олексіївна Індустріальний район (ХСШ№ 75)</t>
  </si>
  <si>
    <t>9. Котенко Валерія Олександрівна Московський район (ХЗОШ №143)</t>
  </si>
  <si>
    <t>10. Лисюк Ніла Володимирівна Новобоварський район (ХГ №65)</t>
  </si>
  <si>
    <t>11. Мартинюк Світлана Степанівна Слобідський район (ХЗОШ №60)</t>
  </si>
  <si>
    <t>12. Плігіна Інна Сергіївна Московський район (ЗЗСО №98)</t>
  </si>
  <si>
    <t>13. Ткаченко Серафима Дмитрівна Основ'янський район (ХГ № 34)</t>
  </si>
  <si>
    <t>14. Шапаренко Тетяна Миколаївна Індустріальний район (ХЗОШ № 157)</t>
  </si>
  <si>
    <t>еі1</t>
  </si>
  <si>
    <t>еі2</t>
  </si>
  <si>
    <t>Критерії оцінювання</t>
  </si>
  <si>
    <t>Оцінка</t>
  </si>
  <si>
    <t>е5</t>
  </si>
  <si>
    <t>Оформлення курсу</t>
  </si>
  <si>
    <t>Дизайн курсу</t>
  </si>
  <si>
    <t>Змістовна  складова</t>
  </si>
  <si>
    <t>Відповідність вимогам Положення за обсягом.</t>
  </si>
  <si>
    <t>Оптимальне використання ресурсів Moodle</t>
  </si>
  <si>
    <t>Оптимальне використання діяльностей Moodle</t>
  </si>
  <si>
    <t>СУМА</t>
  </si>
  <si>
    <t>Відповідність вимогам Положення за структурою.</t>
  </si>
  <si>
    <t>Відповідність запропонованого матеріалу державній навчальній програмі з предмета (або її розділу).</t>
  </si>
  <si>
    <t>Змістовність курсу.</t>
  </si>
  <si>
    <t>Логічність викладення матеріалу.</t>
  </si>
  <si>
    <t>Якість підібраних матеріалів до занять.</t>
  </si>
  <si>
    <t>Автентичність авторської розробки, представленої на Конкурс.</t>
  </si>
  <si>
    <t xml:space="preserve"> </t>
  </si>
  <si>
    <t>ЗАГАЛЬНА СУМА</t>
  </si>
  <si>
    <t>ПІБ експертів</t>
  </si>
  <si>
    <t>Пономарьова Наталія Олександрівна</t>
  </si>
  <si>
    <t>Остапенко Людмила Петрівна</t>
  </si>
  <si>
    <t>Вимоги до оформлення тестів</t>
  </si>
  <si>
    <t>Дотримання мінімальної кількості розроблених тестів.</t>
  </si>
  <si>
    <t>Різноманітність форматів тестових завдань.</t>
  </si>
  <si>
    <t>Якість тестових завдань</t>
  </si>
  <si>
    <t>Охоплення усіх складових змісту дистанційного курсу.</t>
  </si>
  <si>
    <t>РАНГ</t>
  </si>
  <si>
    <t>Демченко Наталя Дмитрівна</t>
  </si>
  <si>
    <t>Кордулян Марія Іллівна</t>
  </si>
  <si>
    <t>Крехно Тетяна Іванівна</t>
  </si>
  <si>
    <t>Муслієнко Олена В'ячеславівна</t>
  </si>
  <si>
    <t>e5</t>
  </si>
  <si>
    <t>Лебеденко Юлія Миколаївна</t>
  </si>
  <si>
    <t>Протокол оцінювання робіт                    учасників конкурсу 
на кращий дистанційний курс у 2018 році
Номінація Українська мова</t>
  </si>
  <si>
    <t xml:space="preserve">Голова журі: </t>
  </si>
  <si>
    <t>О.В. Віцько</t>
  </si>
  <si>
    <t>Члени журі: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</si>
</sst>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rgb="FF0563C1"/>
      <name val="Arial"/>
      <family val="2"/>
      <charset val="204"/>
    </font>
    <font>
      <u/>
      <sz val="10"/>
      <color rgb="FF0563C1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13" fillId="0" borderId="0" xfId="0" applyFont="1" applyFill="1" applyAlignment="1">
      <alignment wrapText="1"/>
    </xf>
    <xf numFmtId="0" fontId="14" fillId="0" borderId="0" xfId="0" applyFont="1"/>
    <xf numFmtId="0" fontId="13" fillId="0" borderId="0" xfId="0" applyFont="1" applyAlignment="1">
      <alignment wrapText="1"/>
    </xf>
    <xf numFmtId="0" fontId="15" fillId="0" borderId="16" xfId="0" applyFont="1" applyFill="1" applyBorder="1" applyAlignment="1">
      <alignment wrapText="1"/>
    </xf>
    <xf numFmtId="0" fontId="15" fillId="0" borderId="0" xfId="0" applyFont="1" applyFill="1" applyAlignment="1">
      <alignment wrapText="1"/>
    </xf>
    <xf numFmtId="0" fontId="16" fillId="0" borderId="17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0" fillId="0" borderId="0" xfId="0" applyFont="1" applyFill="1" applyAlignment="1">
      <alignment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vertical="center" textRotation="90" wrapText="1"/>
    </xf>
    <xf numFmtId="0" fontId="11" fillId="0" borderId="6" xfId="0" applyFont="1" applyFill="1" applyBorder="1" applyAlignment="1">
      <alignment textRotation="90" wrapText="1"/>
    </xf>
    <xf numFmtId="0" fontId="11" fillId="0" borderId="3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7" fillId="0" borderId="3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01"/>
  <sheetViews>
    <sheetView tabSelected="1" view="pageLayout" zoomScale="70" zoomScaleNormal="100" zoomScaleSheetLayoutView="70" zoomScalePageLayoutView="70" workbookViewId="0">
      <selection activeCell="R1" sqref="R1"/>
    </sheetView>
  </sheetViews>
  <sheetFormatPr defaultColWidth="14.42578125" defaultRowHeight="15" customHeight="1" x14ac:dyDescent="0.2"/>
  <cols>
    <col min="1" max="1" width="4" style="6" customWidth="1"/>
    <col min="2" max="2" width="12" style="6" customWidth="1"/>
    <col min="3" max="3" width="17.28515625" style="6" hidden="1" customWidth="1"/>
    <col min="4" max="4" width="4.42578125" style="6" customWidth="1"/>
    <col min="5" max="5" width="40.42578125" style="6" customWidth="1"/>
    <col min="6" max="6" width="8.140625" style="6" hidden="1" customWidth="1"/>
    <col min="7" max="38" width="3.85546875" style="6" customWidth="1"/>
    <col min="39" max="39" width="4.7109375" style="6" customWidth="1"/>
    <col min="40" max="40" width="4.28515625" style="6" customWidth="1"/>
    <col min="41" max="45" width="3.85546875" style="6" customWidth="1"/>
    <col min="46" max="46" width="4.140625" style="6" customWidth="1"/>
    <col min="47" max="68" width="3.85546875" style="6" customWidth="1"/>
    <col min="69" max="70" width="4.28515625" style="6" customWidth="1"/>
    <col min="71" max="71" width="3.85546875" style="6" customWidth="1"/>
    <col min="72" max="72" width="3.85546875" style="6" bestFit="1" customWidth="1"/>
    <col min="73" max="73" width="5.5703125" style="6" bestFit="1" customWidth="1"/>
    <col min="74" max="74" width="5.85546875" style="6" customWidth="1"/>
    <col min="75" max="75" width="4.5703125" style="6" bestFit="1" customWidth="1"/>
    <col min="76" max="76" width="5.5703125" style="6" bestFit="1" customWidth="1"/>
    <col min="77" max="16384" width="14.42578125" style="6"/>
  </cols>
  <sheetData>
    <row r="1" spans="1:76" ht="36.75" customHeight="1" x14ac:dyDescent="0.2"/>
    <row r="2" spans="1:76" ht="61.5" customHeight="1" x14ac:dyDescent="0.2">
      <c r="A2" s="31" t="s">
        <v>54</v>
      </c>
      <c r="B2" s="32"/>
      <c r="C2" s="32"/>
      <c r="D2" s="32"/>
      <c r="E2" s="32"/>
      <c r="F2" s="5"/>
      <c r="G2" s="29" t="s">
        <v>5</v>
      </c>
      <c r="H2" s="27"/>
      <c r="I2" s="27"/>
      <c r="J2" s="27"/>
      <c r="K2" s="30"/>
      <c r="L2" s="26" t="s">
        <v>6</v>
      </c>
      <c r="M2" s="27"/>
      <c r="N2" s="27"/>
      <c r="O2" s="27"/>
      <c r="P2" s="28"/>
      <c r="Q2" s="29" t="s">
        <v>7</v>
      </c>
      <c r="R2" s="27"/>
      <c r="S2" s="27"/>
      <c r="T2" s="27"/>
      <c r="U2" s="30"/>
      <c r="V2" s="26" t="s">
        <v>8</v>
      </c>
      <c r="W2" s="27"/>
      <c r="X2" s="27"/>
      <c r="Y2" s="27"/>
      <c r="Z2" s="28"/>
      <c r="AA2" s="29" t="s">
        <v>9</v>
      </c>
      <c r="AB2" s="27"/>
      <c r="AC2" s="27"/>
      <c r="AD2" s="27"/>
      <c r="AE2" s="30"/>
      <c r="AF2" s="26" t="s">
        <v>10</v>
      </c>
      <c r="AG2" s="27"/>
      <c r="AH2" s="27"/>
      <c r="AI2" s="27"/>
      <c r="AJ2" s="28"/>
      <c r="AK2" s="29" t="s">
        <v>11</v>
      </c>
      <c r="AL2" s="27"/>
      <c r="AM2" s="27"/>
      <c r="AN2" s="27"/>
      <c r="AO2" s="30"/>
      <c r="AP2" s="26" t="s">
        <v>12</v>
      </c>
      <c r="AQ2" s="27"/>
      <c r="AR2" s="27"/>
      <c r="AS2" s="27"/>
      <c r="AT2" s="28"/>
      <c r="AU2" s="29" t="s">
        <v>13</v>
      </c>
      <c r="AV2" s="27"/>
      <c r="AW2" s="27"/>
      <c r="AX2" s="27"/>
      <c r="AY2" s="30"/>
      <c r="AZ2" s="26" t="s">
        <v>14</v>
      </c>
      <c r="BA2" s="27"/>
      <c r="BB2" s="27"/>
      <c r="BC2" s="27"/>
      <c r="BD2" s="28"/>
      <c r="BE2" s="29" t="s">
        <v>15</v>
      </c>
      <c r="BF2" s="27"/>
      <c r="BG2" s="27"/>
      <c r="BH2" s="27"/>
      <c r="BI2" s="30"/>
      <c r="BJ2" s="26" t="s">
        <v>16</v>
      </c>
      <c r="BK2" s="27"/>
      <c r="BL2" s="27"/>
      <c r="BM2" s="27"/>
      <c r="BN2" s="28"/>
      <c r="BO2" s="29" t="s">
        <v>17</v>
      </c>
      <c r="BP2" s="27"/>
      <c r="BQ2" s="27"/>
      <c r="BR2" s="27"/>
      <c r="BS2" s="28"/>
      <c r="BT2" s="26" t="s">
        <v>18</v>
      </c>
      <c r="BU2" s="27"/>
      <c r="BV2" s="27"/>
      <c r="BW2" s="27"/>
      <c r="BX2" s="30"/>
    </row>
    <row r="3" spans="1:76" ht="74.25" customHeight="1" x14ac:dyDescent="0.2">
      <c r="A3" s="32"/>
      <c r="B3" s="32"/>
      <c r="C3" s="32"/>
      <c r="D3" s="32"/>
      <c r="E3" s="32"/>
      <c r="F3" s="7"/>
      <c r="G3" s="34" t="str">
        <f>HYPERLINK("https://www.moodle.hneu.edu.ua/course/view.php?id=98","""Стилістичні засоби фонетики""")</f>
        <v>"Стилістичні засоби фонетики"</v>
      </c>
      <c r="H3" s="27"/>
      <c r="I3" s="27"/>
      <c r="J3" s="27"/>
      <c r="K3" s="30"/>
      <c r="L3" s="33" t="str">
        <f>HYPERLINK("https://www.moodle.hneu.edu.ua/course/view.php?id=132","Узагальнення і систематизація найважливіших відомостей з лексикології й фразеології.10 клас")</f>
        <v>Узагальнення і систематизація найважливіших відомостей з лексикології й фразеології.10 клас</v>
      </c>
      <c r="M3" s="27"/>
      <c r="N3" s="27"/>
      <c r="O3" s="27"/>
      <c r="P3" s="30"/>
      <c r="Q3" s="34" t="str">
        <f>HYPERLINK("https://www.moodle.hneu.edu.ua/course/view.php?id=119","Односкладне речення. Повні й неповні речення")</f>
        <v>Односкладне речення. Повні й неповні речення</v>
      </c>
      <c r="R3" s="27"/>
      <c r="S3" s="27"/>
      <c r="T3" s="27"/>
      <c r="U3" s="30"/>
      <c r="V3" s="33" t="str">
        <f>HYPERLINK("https://www.moodle.hneu.edu.ua/course/view.php?id=129","«Дієслово, як самостійна частина мови», 6 клас")</f>
        <v>«Дієслово, як самостійна частина мови», 6 клас</v>
      </c>
      <c r="W3" s="27"/>
      <c r="X3" s="27"/>
      <c r="Y3" s="27"/>
      <c r="Z3" s="30"/>
      <c r="AA3" s="34" t="str">
        <f>HYPERLINK("https://www.moodle.hneu.edu.ua/course/view.php?id=97","""Ну що б, здавалося, слова…""")</f>
        <v>"Ну що б, здавалося, слова…"</v>
      </c>
      <c r="AB3" s="27"/>
      <c r="AC3" s="27"/>
      <c r="AD3" s="27"/>
      <c r="AE3" s="30"/>
      <c r="AF3" s="33" t="str">
        <f>HYPERLINK("https://www.moodle.hneu.edu.ua/course/view.php?id=112","Складнопідрядне речення, 9 клас ")</f>
        <v xml:space="preserve">Складнопідрядне речення, 9 клас </v>
      </c>
      <c r="AG3" s="27"/>
      <c r="AH3" s="27"/>
      <c r="AI3" s="27"/>
      <c r="AJ3" s="30"/>
      <c r="AK3" s="34" t="str">
        <f>HYPERLINK("https://www.moodle.hneu.edu.ua/course/view.php?id=114","«Іменник» (6 клас)")</f>
        <v>«Іменник» (6 клас)</v>
      </c>
      <c r="AL3" s="27"/>
      <c r="AM3" s="27"/>
      <c r="AN3" s="27"/>
      <c r="AO3" s="30"/>
      <c r="AP3" s="33" t="str">
        <f>HYPERLINK("https://www.moodle.hneu.edu.ua/course/view.php?id=145","«Просте речення. Двоскладне речення»")</f>
        <v>«Просте речення. Двоскладне речення»</v>
      </c>
      <c r="AQ3" s="27"/>
      <c r="AR3" s="27"/>
      <c r="AS3" s="27"/>
      <c r="AT3" s="30"/>
      <c r="AU3" s="34" t="str">
        <f>HYPERLINK("https://www.moodle.hneu.edu.ua/course/view.php?id=102","Складнопідрядне речення ")</f>
        <v xml:space="preserve">Складнопідрядне речення </v>
      </c>
      <c r="AV3" s="27"/>
      <c r="AW3" s="27"/>
      <c r="AX3" s="27"/>
      <c r="AY3" s="30"/>
      <c r="AZ3" s="33" t="str">
        <f>HYPERLINK("https://www.moodle.hneu.edu.ua/course/view.php?id=111","Іменник, 6 клас ")</f>
        <v xml:space="preserve">Іменник, 6 клас </v>
      </c>
      <c r="BA3" s="27"/>
      <c r="BB3" s="27"/>
      <c r="BC3" s="27"/>
      <c r="BD3" s="30"/>
      <c r="BE3" s="34" t="str">
        <f>HYPERLINK("https://www.moodle.hneu.edu.ua/course/view.php?id=120","Двоскладне речення. Головні та другорядні члени речення")</f>
        <v>Двоскладне речення. Головні та другорядні члени речення</v>
      </c>
      <c r="BF3" s="27"/>
      <c r="BG3" s="27"/>
      <c r="BH3" s="27"/>
      <c r="BI3" s="30"/>
      <c r="BJ3" s="33" t="str">
        <f>HYPERLINK("https://www.moodle.hneu.edu.ua/course/view.php?id=105","«Однорідні члени речення» для учнів 8 класу")</f>
        <v>«Однорідні члени речення» для учнів 8 класу</v>
      </c>
      <c r="BK3" s="27"/>
      <c r="BL3" s="27"/>
      <c r="BM3" s="27"/>
      <c r="BN3" s="30"/>
      <c r="BO3" s="34" t="str">
        <f>HYPERLINK("https://www.moodle.hneu.edu.ua/course/view.php?id=113","«Відокремлені члени речення»")</f>
        <v>«Відокремлені члени речення»</v>
      </c>
      <c r="BP3" s="27"/>
      <c r="BQ3" s="27"/>
      <c r="BR3" s="27"/>
      <c r="BS3" s="28"/>
      <c r="BT3" s="33" t="str">
        <f>HYPERLINK("https://www.moodle.hneu.edu.ua/course/view.php?id=157","«Відомості із синтаксису й пунктуації. Словосполучення. Речення, його граматична основа»")</f>
        <v>«Відомості із синтаксису й пунктуації. Словосполучення. Речення, його граматична основа»</v>
      </c>
      <c r="BU3" s="27"/>
      <c r="BV3" s="27"/>
      <c r="BW3" s="27"/>
      <c r="BX3" s="30"/>
    </row>
    <row r="4" spans="1:76" ht="27.75" customHeight="1" x14ac:dyDescent="0.2">
      <c r="A4" s="8"/>
      <c r="B4" s="8"/>
      <c r="C4" s="8"/>
      <c r="D4" s="8"/>
      <c r="E4" s="8"/>
      <c r="F4" s="9"/>
      <c r="G4" s="10" t="s">
        <v>0</v>
      </c>
      <c r="H4" s="10" t="s">
        <v>1</v>
      </c>
      <c r="I4" s="10" t="s">
        <v>2</v>
      </c>
      <c r="J4" s="10" t="s">
        <v>3</v>
      </c>
      <c r="K4" s="10" t="s">
        <v>23</v>
      </c>
      <c r="L4" s="10" t="s">
        <v>0</v>
      </c>
      <c r="M4" s="10" t="s">
        <v>1</v>
      </c>
      <c r="N4" s="10" t="s">
        <v>2</v>
      </c>
      <c r="O4" s="10" t="s">
        <v>3</v>
      </c>
      <c r="P4" s="10" t="s">
        <v>23</v>
      </c>
      <c r="Q4" s="10" t="s">
        <v>0</v>
      </c>
      <c r="R4" s="10" t="s">
        <v>1</v>
      </c>
      <c r="S4" s="10" t="s">
        <v>2</v>
      </c>
      <c r="T4" s="10" t="s">
        <v>3</v>
      </c>
      <c r="U4" s="10" t="s">
        <v>23</v>
      </c>
      <c r="V4" s="10" t="s">
        <v>0</v>
      </c>
      <c r="W4" s="10" t="s">
        <v>1</v>
      </c>
      <c r="X4" s="10" t="s">
        <v>2</v>
      </c>
      <c r="Y4" s="10" t="s">
        <v>3</v>
      </c>
      <c r="Z4" s="10" t="s">
        <v>23</v>
      </c>
      <c r="AA4" s="10" t="s">
        <v>0</v>
      </c>
      <c r="AB4" s="10" t="s">
        <v>1</v>
      </c>
      <c r="AC4" s="10" t="s">
        <v>2</v>
      </c>
      <c r="AD4" s="10" t="s">
        <v>3</v>
      </c>
      <c r="AE4" s="10" t="s">
        <v>23</v>
      </c>
      <c r="AF4" s="10" t="s">
        <v>0</v>
      </c>
      <c r="AG4" s="10" t="s">
        <v>1</v>
      </c>
      <c r="AH4" s="10" t="s">
        <v>2</v>
      </c>
      <c r="AI4" s="10" t="s">
        <v>3</v>
      </c>
      <c r="AJ4" s="10" t="s">
        <v>23</v>
      </c>
      <c r="AK4" s="10" t="s">
        <v>0</v>
      </c>
      <c r="AL4" s="10" t="s">
        <v>1</v>
      </c>
      <c r="AM4" s="10" t="s">
        <v>2</v>
      </c>
      <c r="AN4" s="10" t="s">
        <v>3</v>
      </c>
      <c r="AO4" s="10" t="s">
        <v>23</v>
      </c>
      <c r="AP4" s="10" t="s">
        <v>0</v>
      </c>
      <c r="AQ4" s="10" t="s">
        <v>1</v>
      </c>
      <c r="AR4" s="10" t="s">
        <v>2</v>
      </c>
      <c r="AS4" s="10" t="s">
        <v>3</v>
      </c>
      <c r="AT4" s="10" t="s">
        <v>23</v>
      </c>
      <c r="AU4" s="10" t="s">
        <v>0</v>
      </c>
      <c r="AV4" s="10" t="s">
        <v>1</v>
      </c>
      <c r="AW4" s="10" t="s">
        <v>2</v>
      </c>
      <c r="AX4" s="10" t="s">
        <v>3</v>
      </c>
      <c r="AY4" s="10" t="s">
        <v>23</v>
      </c>
      <c r="AZ4" s="10" t="s">
        <v>0</v>
      </c>
      <c r="BA4" s="10" t="s">
        <v>1</v>
      </c>
      <c r="BB4" s="10" t="s">
        <v>2</v>
      </c>
      <c r="BC4" s="10" t="s">
        <v>3</v>
      </c>
      <c r="BD4" s="10" t="s">
        <v>23</v>
      </c>
      <c r="BE4" s="10" t="s">
        <v>0</v>
      </c>
      <c r="BF4" s="10" t="s">
        <v>1</v>
      </c>
      <c r="BG4" s="10" t="s">
        <v>2</v>
      </c>
      <c r="BH4" s="10" t="s">
        <v>3</v>
      </c>
      <c r="BI4" s="10" t="s">
        <v>23</v>
      </c>
      <c r="BJ4" s="10" t="s">
        <v>0</v>
      </c>
      <c r="BK4" s="10" t="s">
        <v>1</v>
      </c>
      <c r="BL4" s="10" t="s">
        <v>2</v>
      </c>
      <c r="BM4" s="10" t="s">
        <v>3</v>
      </c>
      <c r="BN4" s="10" t="s">
        <v>23</v>
      </c>
      <c r="BO4" s="10" t="s">
        <v>0</v>
      </c>
      <c r="BP4" s="10" t="s">
        <v>1</v>
      </c>
      <c r="BQ4" s="10" t="s">
        <v>2</v>
      </c>
      <c r="BR4" s="10" t="s">
        <v>3</v>
      </c>
      <c r="BS4" s="10" t="s">
        <v>23</v>
      </c>
      <c r="BT4" s="11" t="s">
        <v>0</v>
      </c>
      <c r="BU4" s="11" t="s">
        <v>1</v>
      </c>
      <c r="BV4" s="11" t="s">
        <v>2</v>
      </c>
      <c r="BW4" s="11" t="s">
        <v>3</v>
      </c>
      <c r="BX4" s="11" t="s">
        <v>23</v>
      </c>
    </row>
    <row r="5" spans="1:76" ht="12.75" customHeight="1" x14ac:dyDescent="0.2">
      <c r="A5" s="12"/>
      <c r="B5" s="12"/>
      <c r="C5" s="12"/>
      <c r="D5" s="12"/>
      <c r="E5" s="12" t="s">
        <v>21</v>
      </c>
      <c r="F5" s="12"/>
      <c r="G5" s="35" t="s">
        <v>22</v>
      </c>
      <c r="H5" s="27"/>
      <c r="I5" s="27"/>
      <c r="J5" s="27"/>
      <c r="K5" s="30"/>
      <c r="L5" s="35" t="s">
        <v>22</v>
      </c>
      <c r="M5" s="27"/>
      <c r="N5" s="27"/>
      <c r="O5" s="27"/>
      <c r="P5" s="30"/>
      <c r="Q5" s="35" t="s">
        <v>22</v>
      </c>
      <c r="R5" s="27"/>
      <c r="S5" s="27"/>
      <c r="T5" s="27"/>
      <c r="U5" s="30"/>
      <c r="V5" s="35" t="s">
        <v>22</v>
      </c>
      <c r="W5" s="27"/>
      <c r="X5" s="27"/>
      <c r="Y5" s="27"/>
      <c r="Z5" s="30"/>
      <c r="AA5" s="35" t="s">
        <v>22</v>
      </c>
      <c r="AB5" s="27"/>
      <c r="AC5" s="27"/>
      <c r="AD5" s="27"/>
      <c r="AE5" s="30"/>
      <c r="AF5" s="35" t="s">
        <v>22</v>
      </c>
      <c r="AG5" s="27"/>
      <c r="AH5" s="27"/>
      <c r="AI5" s="27"/>
      <c r="AJ5" s="30"/>
      <c r="AK5" s="35" t="s">
        <v>22</v>
      </c>
      <c r="AL5" s="27"/>
      <c r="AM5" s="27"/>
      <c r="AN5" s="27"/>
      <c r="AO5" s="30"/>
      <c r="AP5" s="35" t="s">
        <v>22</v>
      </c>
      <c r="AQ5" s="27"/>
      <c r="AR5" s="27"/>
      <c r="AS5" s="27"/>
      <c r="AT5" s="30"/>
      <c r="AU5" s="35" t="s">
        <v>22</v>
      </c>
      <c r="AV5" s="27"/>
      <c r="AW5" s="27"/>
      <c r="AX5" s="27"/>
      <c r="AY5" s="30"/>
      <c r="AZ5" s="35" t="s">
        <v>22</v>
      </c>
      <c r="BA5" s="27"/>
      <c r="BB5" s="27"/>
      <c r="BC5" s="27"/>
      <c r="BD5" s="30"/>
      <c r="BE5" s="35" t="s">
        <v>22</v>
      </c>
      <c r="BF5" s="27"/>
      <c r="BG5" s="27"/>
      <c r="BH5" s="27"/>
      <c r="BI5" s="30"/>
      <c r="BJ5" s="35" t="s">
        <v>22</v>
      </c>
      <c r="BK5" s="27"/>
      <c r="BL5" s="27"/>
      <c r="BM5" s="27"/>
      <c r="BN5" s="30"/>
      <c r="BO5" s="35" t="s">
        <v>22</v>
      </c>
      <c r="BP5" s="27"/>
      <c r="BQ5" s="27"/>
      <c r="BR5" s="27"/>
      <c r="BS5" s="30"/>
      <c r="BT5" s="35" t="s">
        <v>22</v>
      </c>
      <c r="BU5" s="27"/>
      <c r="BV5" s="27"/>
      <c r="BW5" s="27"/>
      <c r="BX5" s="30"/>
    </row>
    <row r="6" spans="1:76" ht="25.5" customHeight="1" x14ac:dyDescent="0.2">
      <c r="A6" s="40">
        <v>1</v>
      </c>
      <c r="B6" s="38" t="s">
        <v>26</v>
      </c>
      <c r="C6" s="38">
        <v>0.5</v>
      </c>
      <c r="D6" s="13">
        <v>1</v>
      </c>
      <c r="E6" s="12" t="s">
        <v>27</v>
      </c>
      <c r="F6" s="12">
        <v>7.0000000000000007E-2</v>
      </c>
      <c r="G6" s="12">
        <v>4</v>
      </c>
      <c r="H6" s="12">
        <v>4</v>
      </c>
      <c r="I6" s="12">
        <v>4</v>
      </c>
      <c r="J6" s="12">
        <v>4</v>
      </c>
      <c r="K6" s="12">
        <v>4</v>
      </c>
      <c r="L6" s="12">
        <v>4</v>
      </c>
      <c r="M6" s="12">
        <v>4</v>
      </c>
      <c r="N6" s="12">
        <v>4</v>
      </c>
      <c r="O6" s="12">
        <v>4</v>
      </c>
      <c r="P6" s="12">
        <v>4</v>
      </c>
      <c r="Q6" s="12">
        <v>4</v>
      </c>
      <c r="R6" s="12">
        <v>4</v>
      </c>
      <c r="S6" s="12">
        <v>4</v>
      </c>
      <c r="T6" s="12">
        <v>4</v>
      </c>
      <c r="U6" s="12">
        <v>4</v>
      </c>
      <c r="V6" s="12">
        <v>4</v>
      </c>
      <c r="W6" s="12">
        <v>4</v>
      </c>
      <c r="X6" s="12">
        <v>4</v>
      </c>
      <c r="Y6" s="12">
        <v>4</v>
      </c>
      <c r="Z6" s="12">
        <v>4</v>
      </c>
      <c r="AA6" s="12">
        <v>3</v>
      </c>
      <c r="AB6" s="12">
        <v>3</v>
      </c>
      <c r="AC6" s="12">
        <v>3</v>
      </c>
      <c r="AD6" s="12">
        <v>3</v>
      </c>
      <c r="AE6" s="12">
        <v>3</v>
      </c>
      <c r="AF6" s="12">
        <v>4</v>
      </c>
      <c r="AG6" s="12">
        <v>4</v>
      </c>
      <c r="AH6" s="12">
        <v>4</v>
      </c>
      <c r="AI6" s="12">
        <v>4</v>
      </c>
      <c r="AJ6" s="12">
        <v>4</v>
      </c>
      <c r="AK6" s="12">
        <v>4</v>
      </c>
      <c r="AL6" s="12">
        <v>4</v>
      </c>
      <c r="AM6" s="12">
        <v>4</v>
      </c>
      <c r="AN6" s="12">
        <v>4</v>
      </c>
      <c r="AO6" s="12">
        <v>4</v>
      </c>
      <c r="AP6" s="12">
        <v>4</v>
      </c>
      <c r="AQ6" s="12">
        <v>4</v>
      </c>
      <c r="AR6" s="12">
        <v>4</v>
      </c>
      <c r="AS6" s="12">
        <v>4</v>
      </c>
      <c r="AT6" s="12">
        <v>4</v>
      </c>
      <c r="AU6" s="12">
        <v>4</v>
      </c>
      <c r="AV6" s="12">
        <v>4</v>
      </c>
      <c r="AW6" s="12">
        <v>4</v>
      </c>
      <c r="AX6" s="12">
        <v>4</v>
      </c>
      <c r="AY6" s="12">
        <v>4</v>
      </c>
      <c r="AZ6" s="12">
        <v>3</v>
      </c>
      <c r="BA6" s="12">
        <v>4</v>
      </c>
      <c r="BB6" s="12">
        <v>3</v>
      </c>
      <c r="BC6" s="12">
        <v>3</v>
      </c>
      <c r="BD6" s="12">
        <v>3</v>
      </c>
      <c r="BE6" s="12">
        <v>4</v>
      </c>
      <c r="BF6" s="12">
        <v>4</v>
      </c>
      <c r="BG6" s="12">
        <v>4</v>
      </c>
      <c r="BH6" s="12">
        <v>4</v>
      </c>
      <c r="BI6" s="12">
        <v>4</v>
      </c>
      <c r="BJ6" s="12">
        <v>4</v>
      </c>
      <c r="BK6" s="12">
        <v>4</v>
      </c>
      <c r="BL6" s="12">
        <v>4</v>
      </c>
      <c r="BM6" s="12">
        <v>4</v>
      </c>
      <c r="BN6" s="12">
        <v>4</v>
      </c>
      <c r="BO6" s="12">
        <v>4</v>
      </c>
      <c r="BP6" s="12">
        <v>4</v>
      </c>
      <c r="BQ6" s="12">
        <v>4</v>
      </c>
      <c r="BR6" s="12">
        <v>4</v>
      </c>
      <c r="BS6" s="12">
        <v>4</v>
      </c>
      <c r="BT6" s="12">
        <v>4</v>
      </c>
      <c r="BU6" s="12">
        <v>3</v>
      </c>
      <c r="BV6" s="12">
        <v>4</v>
      </c>
      <c r="BW6" s="12">
        <v>4</v>
      </c>
      <c r="BX6" s="12">
        <v>4</v>
      </c>
    </row>
    <row r="7" spans="1:76" ht="25.5" customHeight="1" x14ac:dyDescent="0.2">
      <c r="A7" s="39"/>
      <c r="B7" s="39"/>
      <c r="C7" s="39"/>
      <c r="D7" s="13">
        <v>2</v>
      </c>
      <c r="E7" s="12" t="s">
        <v>31</v>
      </c>
      <c r="F7" s="12">
        <v>0.11</v>
      </c>
      <c r="G7" s="12">
        <v>4</v>
      </c>
      <c r="H7" s="12">
        <v>4</v>
      </c>
      <c r="I7" s="12">
        <v>4</v>
      </c>
      <c r="J7" s="12">
        <v>4</v>
      </c>
      <c r="K7" s="12">
        <v>4</v>
      </c>
      <c r="L7" s="12">
        <v>4</v>
      </c>
      <c r="M7" s="12">
        <v>4</v>
      </c>
      <c r="N7" s="12">
        <v>4</v>
      </c>
      <c r="O7" s="12">
        <v>4</v>
      </c>
      <c r="P7" s="12">
        <v>4</v>
      </c>
      <c r="Q7" s="12">
        <v>3</v>
      </c>
      <c r="R7" s="12">
        <v>3</v>
      </c>
      <c r="S7" s="12">
        <v>3</v>
      </c>
      <c r="T7" s="12">
        <v>3</v>
      </c>
      <c r="U7" s="12">
        <v>4</v>
      </c>
      <c r="V7" s="12">
        <v>3</v>
      </c>
      <c r="W7" s="12">
        <v>2</v>
      </c>
      <c r="X7" s="12">
        <v>3</v>
      </c>
      <c r="Y7" s="12">
        <v>3</v>
      </c>
      <c r="Z7" s="12">
        <v>3</v>
      </c>
      <c r="AA7" s="12">
        <v>3</v>
      </c>
      <c r="AB7" s="12">
        <v>3</v>
      </c>
      <c r="AC7" s="12">
        <v>3</v>
      </c>
      <c r="AD7" s="12">
        <v>3</v>
      </c>
      <c r="AE7" s="12">
        <v>3</v>
      </c>
      <c r="AF7" s="12">
        <v>3</v>
      </c>
      <c r="AG7" s="12">
        <v>4</v>
      </c>
      <c r="AH7" s="12">
        <v>4</v>
      </c>
      <c r="AI7" s="12">
        <v>3</v>
      </c>
      <c r="AJ7" s="12">
        <v>3</v>
      </c>
      <c r="AK7" s="12">
        <v>4</v>
      </c>
      <c r="AL7" s="12">
        <v>4</v>
      </c>
      <c r="AM7" s="12">
        <v>4</v>
      </c>
      <c r="AN7" s="12">
        <v>3</v>
      </c>
      <c r="AO7" s="12">
        <v>3</v>
      </c>
      <c r="AP7" s="12">
        <v>3</v>
      </c>
      <c r="AQ7" s="12">
        <v>3</v>
      </c>
      <c r="AR7" s="12">
        <v>3</v>
      </c>
      <c r="AS7" s="12">
        <v>3</v>
      </c>
      <c r="AT7" s="12">
        <v>3</v>
      </c>
      <c r="AU7" s="12">
        <v>4</v>
      </c>
      <c r="AV7" s="12">
        <v>4</v>
      </c>
      <c r="AW7" s="12">
        <v>4</v>
      </c>
      <c r="AX7" s="12">
        <v>3</v>
      </c>
      <c r="AY7" s="12">
        <v>3</v>
      </c>
      <c r="AZ7" s="12">
        <v>3</v>
      </c>
      <c r="BA7" s="12">
        <v>3</v>
      </c>
      <c r="BB7" s="12">
        <v>3</v>
      </c>
      <c r="BC7" s="12">
        <v>3</v>
      </c>
      <c r="BD7" s="12">
        <v>3</v>
      </c>
      <c r="BE7" s="12">
        <v>3</v>
      </c>
      <c r="BF7" s="12">
        <v>3</v>
      </c>
      <c r="BG7" s="12">
        <v>3</v>
      </c>
      <c r="BH7" s="12">
        <v>3</v>
      </c>
      <c r="BI7" s="12">
        <v>3</v>
      </c>
      <c r="BJ7" s="12">
        <v>4</v>
      </c>
      <c r="BK7" s="12">
        <v>4</v>
      </c>
      <c r="BL7" s="12">
        <v>4</v>
      </c>
      <c r="BM7" s="12">
        <v>4</v>
      </c>
      <c r="BN7" s="12">
        <v>4</v>
      </c>
      <c r="BO7" s="12">
        <v>4</v>
      </c>
      <c r="BP7" s="12">
        <v>4</v>
      </c>
      <c r="BQ7" s="12">
        <v>4</v>
      </c>
      <c r="BR7" s="12">
        <v>4</v>
      </c>
      <c r="BS7" s="12">
        <v>4</v>
      </c>
      <c r="BT7" s="12">
        <v>2</v>
      </c>
      <c r="BU7" s="12">
        <v>3</v>
      </c>
      <c r="BV7" s="12">
        <v>2</v>
      </c>
      <c r="BW7" s="12">
        <v>2</v>
      </c>
      <c r="BX7" s="12">
        <v>2</v>
      </c>
    </row>
    <row r="8" spans="1:76" ht="38.25" customHeight="1" x14ac:dyDescent="0.2">
      <c r="A8" s="39"/>
      <c r="B8" s="39"/>
      <c r="C8" s="39"/>
      <c r="D8" s="13">
        <v>3</v>
      </c>
      <c r="E8" s="12" t="s">
        <v>32</v>
      </c>
      <c r="F8" s="12">
        <v>0.18</v>
      </c>
      <c r="G8" s="12">
        <v>4</v>
      </c>
      <c r="H8" s="12">
        <v>4</v>
      </c>
      <c r="I8" s="12">
        <v>4</v>
      </c>
      <c r="J8" s="12">
        <v>4</v>
      </c>
      <c r="K8" s="12">
        <v>4</v>
      </c>
      <c r="L8" s="12">
        <v>4</v>
      </c>
      <c r="M8" s="12">
        <v>4</v>
      </c>
      <c r="N8" s="12">
        <v>4</v>
      </c>
      <c r="O8" s="12">
        <v>4</v>
      </c>
      <c r="P8" s="12">
        <v>4</v>
      </c>
      <c r="Q8" s="12">
        <v>4</v>
      </c>
      <c r="R8" s="12">
        <v>4</v>
      </c>
      <c r="S8" s="12">
        <v>4</v>
      </c>
      <c r="T8" s="12">
        <v>4</v>
      </c>
      <c r="U8" s="12">
        <v>4</v>
      </c>
      <c r="V8" s="12">
        <v>3</v>
      </c>
      <c r="W8" s="12">
        <v>3</v>
      </c>
      <c r="X8" s="12">
        <v>3</v>
      </c>
      <c r="Y8" s="12">
        <v>3</v>
      </c>
      <c r="Z8" s="12">
        <v>4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4</v>
      </c>
      <c r="AG8" s="12">
        <v>4</v>
      </c>
      <c r="AH8" s="12">
        <v>4</v>
      </c>
      <c r="AI8" s="12">
        <v>4</v>
      </c>
      <c r="AJ8" s="12">
        <v>4</v>
      </c>
      <c r="AK8" s="12">
        <v>4</v>
      </c>
      <c r="AL8" s="12">
        <v>4</v>
      </c>
      <c r="AM8" s="12">
        <v>4</v>
      </c>
      <c r="AN8" s="12">
        <v>4</v>
      </c>
      <c r="AO8" s="12">
        <v>4</v>
      </c>
      <c r="AP8" s="12">
        <v>4</v>
      </c>
      <c r="AQ8" s="12">
        <v>4</v>
      </c>
      <c r="AR8" s="12">
        <v>4</v>
      </c>
      <c r="AS8" s="12">
        <v>4</v>
      </c>
      <c r="AT8" s="12">
        <v>4</v>
      </c>
      <c r="AU8" s="12">
        <v>4</v>
      </c>
      <c r="AV8" s="12">
        <v>4</v>
      </c>
      <c r="AW8" s="12">
        <v>4</v>
      </c>
      <c r="AX8" s="12">
        <v>4</v>
      </c>
      <c r="AY8" s="12">
        <v>4</v>
      </c>
      <c r="AZ8" s="12">
        <v>4</v>
      </c>
      <c r="BA8" s="12">
        <v>4</v>
      </c>
      <c r="BB8" s="12">
        <v>4</v>
      </c>
      <c r="BC8" s="12">
        <v>4</v>
      </c>
      <c r="BD8" s="12">
        <v>4</v>
      </c>
      <c r="BE8" s="12">
        <v>4</v>
      </c>
      <c r="BF8" s="12">
        <v>4</v>
      </c>
      <c r="BG8" s="12">
        <v>4</v>
      </c>
      <c r="BH8" s="12">
        <v>4</v>
      </c>
      <c r="BI8" s="12">
        <v>4</v>
      </c>
      <c r="BJ8" s="12">
        <v>3</v>
      </c>
      <c r="BK8" s="12">
        <v>3</v>
      </c>
      <c r="BL8" s="12">
        <v>3</v>
      </c>
      <c r="BM8" s="12">
        <v>3</v>
      </c>
      <c r="BN8" s="12">
        <v>4</v>
      </c>
      <c r="BO8" s="12">
        <v>4</v>
      </c>
      <c r="BP8" s="12">
        <v>4</v>
      </c>
      <c r="BQ8" s="12">
        <v>4</v>
      </c>
      <c r="BR8" s="12">
        <v>4</v>
      </c>
      <c r="BS8" s="12">
        <v>4</v>
      </c>
      <c r="BT8" s="12">
        <v>0</v>
      </c>
      <c r="BU8" s="12">
        <v>0</v>
      </c>
      <c r="BV8" s="12">
        <v>0</v>
      </c>
      <c r="BW8" s="12">
        <v>0</v>
      </c>
      <c r="BX8" s="12">
        <v>0</v>
      </c>
    </row>
    <row r="9" spans="1:76" ht="12.75" customHeight="1" x14ac:dyDescent="0.2">
      <c r="A9" s="39"/>
      <c r="B9" s="39"/>
      <c r="C9" s="39"/>
      <c r="D9" s="13">
        <v>4</v>
      </c>
      <c r="E9" s="12" t="s">
        <v>33</v>
      </c>
      <c r="F9" s="12">
        <v>0.21</v>
      </c>
      <c r="G9" s="12">
        <v>2</v>
      </c>
      <c r="H9" s="12">
        <v>2</v>
      </c>
      <c r="I9" s="12">
        <v>2</v>
      </c>
      <c r="J9" s="12">
        <v>2</v>
      </c>
      <c r="K9" s="12">
        <v>2</v>
      </c>
      <c r="L9" s="12">
        <v>2</v>
      </c>
      <c r="M9" s="12">
        <v>1</v>
      </c>
      <c r="N9" s="12">
        <v>2</v>
      </c>
      <c r="O9" s="12">
        <v>2</v>
      </c>
      <c r="P9" s="12">
        <v>3</v>
      </c>
      <c r="Q9" s="12">
        <v>2</v>
      </c>
      <c r="R9" s="12">
        <v>1</v>
      </c>
      <c r="S9" s="12">
        <v>2</v>
      </c>
      <c r="T9" s="12">
        <v>2</v>
      </c>
      <c r="U9" s="12">
        <v>2</v>
      </c>
      <c r="V9" s="12">
        <v>1</v>
      </c>
      <c r="W9" s="12">
        <v>1</v>
      </c>
      <c r="X9" s="12">
        <v>2</v>
      </c>
      <c r="Y9" s="12">
        <v>2</v>
      </c>
      <c r="Z9" s="12">
        <v>2</v>
      </c>
      <c r="AA9" s="12">
        <v>1</v>
      </c>
      <c r="AB9" s="12">
        <v>1</v>
      </c>
      <c r="AC9" s="12">
        <v>1</v>
      </c>
      <c r="AD9" s="12">
        <v>1</v>
      </c>
      <c r="AE9" s="12">
        <v>2</v>
      </c>
      <c r="AF9" s="12">
        <v>3</v>
      </c>
      <c r="AG9" s="12">
        <v>2</v>
      </c>
      <c r="AH9" s="12">
        <v>2</v>
      </c>
      <c r="AI9" s="12">
        <v>2</v>
      </c>
      <c r="AJ9" s="12">
        <v>4</v>
      </c>
      <c r="AK9" s="12">
        <v>4</v>
      </c>
      <c r="AL9" s="12">
        <v>4</v>
      </c>
      <c r="AM9" s="12">
        <v>4</v>
      </c>
      <c r="AN9" s="12">
        <v>4</v>
      </c>
      <c r="AO9" s="12">
        <v>4</v>
      </c>
      <c r="AP9" s="12">
        <v>3</v>
      </c>
      <c r="AQ9" s="12">
        <v>2</v>
      </c>
      <c r="AR9" s="12">
        <v>3</v>
      </c>
      <c r="AS9" s="12">
        <v>3</v>
      </c>
      <c r="AT9" s="12">
        <v>4</v>
      </c>
      <c r="AU9" s="12">
        <v>4</v>
      </c>
      <c r="AV9" s="12">
        <v>4</v>
      </c>
      <c r="AW9" s="12">
        <v>4</v>
      </c>
      <c r="AX9" s="12">
        <v>4</v>
      </c>
      <c r="AY9" s="12">
        <v>4</v>
      </c>
      <c r="AZ9" s="12">
        <v>3</v>
      </c>
      <c r="BA9" s="12">
        <v>2</v>
      </c>
      <c r="BB9" s="12">
        <v>3</v>
      </c>
      <c r="BC9" s="12">
        <v>3</v>
      </c>
      <c r="BD9" s="12">
        <v>3</v>
      </c>
      <c r="BE9" s="12">
        <v>3</v>
      </c>
      <c r="BF9" s="12">
        <v>3</v>
      </c>
      <c r="BG9" s="12">
        <v>3</v>
      </c>
      <c r="BH9" s="12">
        <v>3</v>
      </c>
      <c r="BI9" s="12">
        <v>3</v>
      </c>
      <c r="BJ9" s="12">
        <v>3</v>
      </c>
      <c r="BK9" s="12">
        <v>3</v>
      </c>
      <c r="BL9" s="12">
        <v>3</v>
      </c>
      <c r="BM9" s="12">
        <v>3</v>
      </c>
      <c r="BN9" s="12">
        <v>3</v>
      </c>
      <c r="BO9" s="12">
        <v>4</v>
      </c>
      <c r="BP9" s="12">
        <v>4</v>
      </c>
      <c r="BQ9" s="12">
        <v>4</v>
      </c>
      <c r="BR9" s="12">
        <v>4</v>
      </c>
      <c r="BS9" s="12">
        <v>4</v>
      </c>
      <c r="BT9" s="12">
        <v>1</v>
      </c>
      <c r="BU9" s="12">
        <v>0</v>
      </c>
      <c r="BV9" s="12">
        <v>0</v>
      </c>
      <c r="BW9" s="12">
        <v>1</v>
      </c>
      <c r="BX9" s="12">
        <v>2</v>
      </c>
    </row>
    <row r="10" spans="1:76" ht="12.75" customHeight="1" x14ac:dyDescent="0.2">
      <c r="A10" s="39"/>
      <c r="B10" s="39"/>
      <c r="C10" s="39"/>
      <c r="D10" s="13">
        <v>5</v>
      </c>
      <c r="E10" s="12" t="s">
        <v>34</v>
      </c>
      <c r="F10" s="12">
        <v>0.14000000000000001</v>
      </c>
      <c r="G10" s="12">
        <v>2</v>
      </c>
      <c r="H10" s="12">
        <v>3</v>
      </c>
      <c r="I10" s="12">
        <v>2</v>
      </c>
      <c r="J10" s="12">
        <v>2</v>
      </c>
      <c r="K10" s="12">
        <v>1</v>
      </c>
      <c r="L10" s="12">
        <v>1</v>
      </c>
      <c r="M10" s="12">
        <v>2</v>
      </c>
      <c r="N10" s="12">
        <v>2</v>
      </c>
      <c r="O10" s="12">
        <v>2</v>
      </c>
      <c r="P10" s="12">
        <v>3</v>
      </c>
      <c r="Q10" s="12">
        <v>1</v>
      </c>
      <c r="R10" s="12">
        <v>2</v>
      </c>
      <c r="S10" s="12">
        <v>1</v>
      </c>
      <c r="T10" s="12">
        <v>2</v>
      </c>
      <c r="U10" s="12">
        <v>2</v>
      </c>
      <c r="V10" s="12">
        <v>2</v>
      </c>
      <c r="W10" s="12">
        <v>2</v>
      </c>
      <c r="X10" s="12">
        <v>1</v>
      </c>
      <c r="Y10" s="12">
        <v>2</v>
      </c>
      <c r="Z10" s="12">
        <v>3</v>
      </c>
      <c r="AA10" s="12">
        <v>1</v>
      </c>
      <c r="AB10" s="12">
        <v>1</v>
      </c>
      <c r="AC10" s="12">
        <v>1</v>
      </c>
      <c r="AD10" s="12">
        <v>1</v>
      </c>
      <c r="AE10" s="12">
        <v>2</v>
      </c>
      <c r="AF10" s="12">
        <v>2</v>
      </c>
      <c r="AG10" s="12">
        <v>2</v>
      </c>
      <c r="AH10" s="12">
        <v>2</v>
      </c>
      <c r="AI10" s="12">
        <v>2</v>
      </c>
      <c r="AJ10" s="12">
        <v>3</v>
      </c>
      <c r="AK10" s="12">
        <v>4</v>
      </c>
      <c r="AL10" s="12">
        <v>4</v>
      </c>
      <c r="AM10" s="12">
        <v>4</v>
      </c>
      <c r="AN10" s="12">
        <v>4</v>
      </c>
      <c r="AO10" s="12">
        <v>4</v>
      </c>
      <c r="AP10" s="12">
        <v>2</v>
      </c>
      <c r="AQ10" s="12">
        <v>3</v>
      </c>
      <c r="AR10" s="12">
        <v>2</v>
      </c>
      <c r="AS10" s="12">
        <v>3</v>
      </c>
      <c r="AT10" s="12">
        <v>4</v>
      </c>
      <c r="AU10" s="12">
        <v>4</v>
      </c>
      <c r="AV10" s="12">
        <v>4</v>
      </c>
      <c r="AW10" s="12">
        <v>4</v>
      </c>
      <c r="AX10" s="12">
        <v>4</v>
      </c>
      <c r="AY10" s="12">
        <v>4</v>
      </c>
      <c r="AZ10" s="12">
        <v>3</v>
      </c>
      <c r="BA10" s="12">
        <v>3</v>
      </c>
      <c r="BB10" s="12">
        <v>3</v>
      </c>
      <c r="BC10" s="12">
        <v>3</v>
      </c>
      <c r="BD10" s="12">
        <v>3</v>
      </c>
      <c r="BE10" s="12">
        <v>2</v>
      </c>
      <c r="BF10" s="12">
        <v>2</v>
      </c>
      <c r="BG10" s="12">
        <v>2</v>
      </c>
      <c r="BH10" s="12">
        <v>2</v>
      </c>
      <c r="BI10" s="12">
        <v>2</v>
      </c>
      <c r="BJ10" s="12">
        <v>4</v>
      </c>
      <c r="BK10" s="12">
        <v>3</v>
      </c>
      <c r="BL10" s="12">
        <v>4</v>
      </c>
      <c r="BM10" s="12">
        <v>3</v>
      </c>
      <c r="BN10" s="12">
        <v>4</v>
      </c>
      <c r="BO10" s="12">
        <v>4</v>
      </c>
      <c r="BP10" s="12">
        <v>4</v>
      </c>
      <c r="BQ10" s="12">
        <v>4</v>
      </c>
      <c r="BR10" s="12">
        <v>4</v>
      </c>
      <c r="BS10" s="12">
        <v>4</v>
      </c>
      <c r="BT10" s="12">
        <v>0</v>
      </c>
      <c r="BU10" s="12">
        <v>0</v>
      </c>
      <c r="BV10" s="12">
        <v>0</v>
      </c>
      <c r="BW10" s="12">
        <v>0</v>
      </c>
      <c r="BX10" s="12">
        <v>1</v>
      </c>
    </row>
    <row r="11" spans="1:76" ht="12.75" customHeight="1" x14ac:dyDescent="0.2">
      <c r="A11" s="39"/>
      <c r="B11" s="39"/>
      <c r="C11" s="39"/>
      <c r="D11" s="13">
        <v>6</v>
      </c>
      <c r="E11" s="12" t="s">
        <v>35</v>
      </c>
      <c r="F11" s="12">
        <v>0.15</v>
      </c>
      <c r="G11" s="12">
        <v>2</v>
      </c>
      <c r="H11" s="12">
        <v>2</v>
      </c>
      <c r="I11" s="12">
        <v>1</v>
      </c>
      <c r="J11" s="12">
        <v>2</v>
      </c>
      <c r="K11" s="12">
        <v>2</v>
      </c>
      <c r="L11" s="12">
        <v>1</v>
      </c>
      <c r="M11" s="12">
        <v>1</v>
      </c>
      <c r="N11" s="12">
        <v>1</v>
      </c>
      <c r="O11" s="12">
        <v>1</v>
      </c>
      <c r="P11" s="12">
        <v>4</v>
      </c>
      <c r="Q11" s="12">
        <v>2</v>
      </c>
      <c r="R11" s="12">
        <v>1</v>
      </c>
      <c r="S11" s="12">
        <v>2</v>
      </c>
      <c r="T11" s="12">
        <v>2</v>
      </c>
      <c r="U11" s="12">
        <v>2</v>
      </c>
      <c r="V11" s="12">
        <v>3</v>
      </c>
      <c r="W11" s="12">
        <v>3</v>
      </c>
      <c r="X11" s="12">
        <v>3</v>
      </c>
      <c r="Y11" s="12">
        <v>3</v>
      </c>
      <c r="Z11" s="12">
        <v>3</v>
      </c>
      <c r="AA11" s="12">
        <v>1</v>
      </c>
      <c r="AB11" s="12">
        <v>2</v>
      </c>
      <c r="AC11" s="12">
        <v>1</v>
      </c>
      <c r="AD11" s="12">
        <v>1</v>
      </c>
      <c r="AE11" s="12">
        <v>2</v>
      </c>
      <c r="AF11" s="12">
        <v>2</v>
      </c>
      <c r="AG11" s="12">
        <v>3</v>
      </c>
      <c r="AH11" s="12">
        <v>3</v>
      </c>
      <c r="AI11" s="12">
        <v>3</v>
      </c>
      <c r="AJ11" s="12">
        <v>3</v>
      </c>
      <c r="AK11" s="12">
        <v>3</v>
      </c>
      <c r="AL11" s="12">
        <v>2</v>
      </c>
      <c r="AM11" s="12">
        <v>3</v>
      </c>
      <c r="AN11" s="12">
        <v>3</v>
      </c>
      <c r="AO11" s="12">
        <v>3</v>
      </c>
      <c r="AP11" s="12">
        <v>3</v>
      </c>
      <c r="AQ11" s="12">
        <v>2</v>
      </c>
      <c r="AR11" s="12">
        <v>3</v>
      </c>
      <c r="AS11" s="12">
        <v>3</v>
      </c>
      <c r="AT11" s="12">
        <v>3</v>
      </c>
      <c r="AU11" s="12">
        <v>4</v>
      </c>
      <c r="AV11" s="12">
        <v>4</v>
      </c>
      <c r="AW11" s="12">
        <v>4</v>
      </c>
      <c r="AX11" s="12">
        <v>4</v>
      </c>
      <c r="AY11" s="12">
        <v>4</v>
      </c>
      <c r="AZ11" s="12">
        <v>2</v>
      </c>
      <c r="BA11" s="12">
        <v>2</v>
      </c>
      <c r="BB11" s="12">
        <v>2</v>
      </c>
      <c r="BC11" s="12">
        <v>2</v>
      </c>
      <c r="BD11" s="12">
        <v>2</v>
      </c>
      <c r="BE11" s="12">
        <v>3</v>
      </c>
      <c r="BF11" s="12">
        <v>3</v>
      </c>
      <c r="BG11" s="12">
        <v>3</v>
      </c>
      <c r="BH11" s="12">
        <v>3</v>
      </c>
      <c r="BI11" s="12">
        <v>2</v>
      </c>
      <c r="BJ11" s="12">
        <v>3</v>
      </c>
      <c r="BK11" s="12">
        <v>3</v>
      </c>
      <c r="BL11" s="12">
        <v>4</v>
      </c>
      <c r="BM11" s="12">
        <v>3</v>
      </c>
      <c r="BN11" s="12">
        <v>3</v>
      </c>
      <c r="BO11" s="12">
        <v>4</v>
      </c>
      <c r="BP11" s="12">
        <v>3</v>
      </c>
      <c r="BQ11" s="12">
        <v>4</v>
      </c>
      <c r="BR11" s="12">
        <v>4</v>
      </c>
      <c r="BS11" s="12">
        <v>3</v>
      </c>
      <c r="BT11" s="12">
        <v>1</v>
      </c>
      <c r="BU11" s="12">
        <v>1</v>
      </c>
      <c r="BV11" s="12">
        <v>1</v>
      </c>
      <c r="BW11" s="12">
        <v>1</v>
      </c>
      <c r="BX11" s="12">
        <v>2</v>
      </c>
    </row>
    <row r="12" spans="1:76" ht="25.5" customHeight="1" x14ac:dyDescent="0.2">
      <c r="A12" s="39"/>
      <c r="B12" s="39"/>
      <c r="C12" s="39"/>
      <c r="D12" s="13">
        <v>7</v>
      </c>
      <c r="E12" s="12" t="s">
        <v>36</v>
      </c>
      <c r="F12" s="12">
        <v>0.14000000000000001</v>
      </c>
      <c r="G12" s="12">
        <v>2</v>
      </c>
      <c r="H12" s="12">
        <v>1</v>
      </c>
      <c r="I12" s="12">
        <v>2</v>
      </c>
      <c r="J12" s="12">
        <v>2</v>
      </c>
      <c r="K12" s="12">
        <v>3</v>
      </c>
      <c r="L12" s="12">
        <v>1</v>
      </c>
      <c r="M12" s="12">
        <v>1</v>
      </c>
      <c r="N12" s="12">
        <v>1</v>
      </c>
      <c r="O12" s="12">
        <v>1</v>
      </c>
      <c r="P12" s="12">
        <v>2</v>
      </c>
      <c r="Q12" s="12">
        <v>1</v>
      </c>
      <c r="R12" s="12">
        <v>1</v>
      </c>
      <c r="S12" s="12">
        <v>1</v>
      </c>
      <c r="T12" s="12">
        <v>2</v>
      </c>
      <c r="U12" s="12">
        <v>2</v>
      </c>
      <c r="V12" s="12">
        <v>2</v>
      </c>
      <c r="W12" s="12">
        <v>2</v>
      </c>
      <c r="X12" s="12">
        <v>2</v>
      </c>
      <c r="Y12" s="12"/>
      <c r="Z12" s="12">
        <v>2</v>
      </c>
      <c r="AA12" s="12">
        <v>2</v>
      </c>
      <c r="AB12" s="12">
        <v>1</v>
      </c>
      <c r="AC12" s="12">
        <v>2</v>
      </c>
      <c r="AD12" s="12">
        <v>1</v>
      </c>
      <c r="AE12" s="12">
        <v>2</v>
      </c>
      <c r="AF12" s="12">
        <v>3</v>
      </c>
      <c r="AG12" s="12">
        <v>2</v>
      </c>
      <c r="AH12" s="12">
        <v>2</v>
      </c>
      <c r="AI12" s="12">
        <v>3</v>
      </c>
      <c r="AJ12" s="12">
        <v>2</v>
      </c>
      <c r="AK12" s="12">
        <v>4</v>
      </c>
      <c r="AL12" s="12">
        <v>4</v>
      </c>
      <c r="AM12" s="12">
        <v>4</v>
      </c>
      <c r="AN12" s="12"/>
      <c r="AO12" s="12">
        <v>4</v>
      </c>
      <c r="AP12" s="12">
        <v>2</v>
      </c>
      <c r="AQ12" s="12">
        <v>3</v>
      </c>
      <c r="AR12" s="12">
        <v>2</v>
      </c>
      <c r="AS12" s="12">
        <v>3</v>
      </c>
      <c r="AT12" s="12">
        <v>3</v>
      </c>
      <c r="AU12" s="12">
        <v>4</v>
      </c>
      <c r="AV12" s="12">
        <v>4</v>
      </c>
      <c r="AW12" s="12">
        <v>4</v>
      </c>
      <c r="AX12" s="12">
        <v>4</v>
      </c>
      <c r="AY12" s="12">
        <v>4</v>
      </c>
      <c r="AZ12" s="12">
        <v>2</v>
      </c>
      <c r="BA12" s="12">
        <v>2</v>
      </c>
      <c r="BB12" s="12">
        <v>3</v>
      </c>
      <c r="BC12" s="12">
        <v>2</v>
      </c>
      <c r="BD12" s="12">
        <v>2</v>
      </c>
      <c r="BE12" s="12">
        <v>3</v>
      </c>
      <c r="BF12" s="12">
        <v>3</v>
      </c>
      <c r="BG12" s="12">
        <v>3</v>
      </c>
      <c r="BH12" s="12">
        <v>3</v>
      </c>
      <c r="BI12" s="12">
        <v>3</v>
      </c>
      <c r="BJ12" s="12">
        <v>4</v>
      </c>
      <c r="BK12" s="12">
        <v>4</v>
      </c>
      <c r="BL12" s="12">
        <v>4</v>
      </c>
      <c r="BM12" s="12">
        <v>3</v>
      </c>
      <c r="BN12" s="12">
        <v>3</v>
      </c>
      <c r="BO12" s="12">
        <v>3</v>
      </c>
      <c r="BP12" s="12">
        <v>4</v>
      </c>
      <c r="BQ12" s="12">
        <v>3</v>
      </c>
      <c r="BR12" s="12">
        <v>4</v>
      </c>
      <c r="BS12" s="12">
        <v>4</v>
      </c>
      <c r="BT12" s="12">
        <v>1</v>
      </c>
      <c r="BU12" s="12">
        <v>0</v>
      </c>
      <c r="BV12" s="12">
        <v>1</v>
      </c>
      <c r="BW12" s="12">
        <v>0</v>
      </c>
      <c r="BX12" s="12">
        <v>1</v>
      </c>
    </row>
    <row r="13" spans="1:76" ht="12.75" customHeight="1" x14ac:dyDescent="0.2">
      <c r="A13" s="12" t="s">
        <v>37</v>
      </c>
      <c r="B13" s="14" t="s">
        <v>37</v>
      </c>
      <c r="C13" s="14"/>
      <c r="D13" s="13" t="s">
        <v>37</v>
      </c>
      <c r="E13" s="12" t="s">
        <v>30</v>
      </c>
      <c r="F13" s="12">
        <f>SUM(F6:F12)</f>
        <v>1</v>
      </c>
      <c r="G13" s="12">
        <f t="shared" ref="G13:BX13" si="0">(G6*$F$6+$F$7*G7+$F$8*G8+$F$9*G9+$F$10*G10+$F$11*G11+$F$12*G12)*$C$6</f>
        <v>1.3599999999999999</v>
      </c>
      <c r="H13" s="12">
        <f t="shared" si="0"/>
        <v>1.3599999999999999</v>
      </c>
      <c r="I13" s="12">
        <f t="shared" si="0"/>
        <v>1.2849999999999997</v>
      </c>
      <c r="J13" s="12">
        <f t="shared" si="0"/>
        <v>1.3599999999999999</v>
      </c>
      <c r="K13" s="12">
        <f t="shared" si="0"/>
        <v>1.3599999999999999</v>
      </c>
      <c r="L13" s="12">
        <f t="shared" si="0"/>
        <v>1.145</v>
      </c>
      <c r="M13" s="12">
        <f t="shared" si="0"/>
        <v>1.1100000000000001</v>
      </c>
      <c r="N13" s="12">
        <f t="shared" si="0"/>
        <v>1.2149999999999999</v>
      </c>
      <c r="O13" s="12">
        <f t="shared" si="0"/>
        <v>1.2149999999999999</v>
      </c>
      <c r="P13" s="12">
        <f t="shared" si="0"/>
        <v>1.6850000000000001</v>
      </c>
      <c r="Q13" s="12">
        <f t="shared" si="0"/>
        <v>1.165</v>
      </c>
      <c r="R13" s="12">
        <f t="shared" si="0"/>
        <v>1.0549999999999999</v>
      </c>
      <c r="S13" s="12">
        <f t="shared" si="0"/>
        <v>1.165</v>
      </c>
      <c r="T13" s="12">
        <f t="shared" si="0"/>
        <v>1.3050000000000002</v>
      </c>
      <c r="U13" s="12">
        <f t="shared" si="0"/>
        <v>1.3599999999999999</v>
      </c>
      <c r="V13" s="12">
        <f t="shared" si="0"/>
        <v>1.1850000000000001</v>
      </c>
      <c r="W13" s="12">
        <f t="shared" si="0"/>
        <v>1.1299999999999999</v>
      </c>
      <c r="X13" s="12">
        <f t="shared" si="0"/>
        <v>1.2200000000000002</v>
      </c>
      <c r="Y13" s="12">
        <f t="shared" si="0"/>
        <v>1.1499999999999999</v>
      </c>
      <c r="Z13" s="12">
        <f t="shared" si="0"/>
        <v>1.4500000000000002</v>
      </c>
      <c r="AA13" s="12">
        <f t="shared" si="0"/>
        <v>0.66</v>
      </c>
      <c r="AB13" s="12">
        <f t="shared" si="0"/>
        <v>0.66500000000000004</v>
      </c>
      <c r="AC13" s="12">
        <f t="shared" si="0"/>
        <v>0.66</v>
      </c>
      <c r="AD13" s="12">
        <f t="shared" si="0"/>
        <v>0.59000000000000008</v>
      </c>
      <c r="AE13" s="12">
        <f t="shared" si="0"/>
        <v>0.91</v>
      </c>
      <c r="AF13" s="12">
        <f t="shared" si="0"/>
        <v>1.48</v>
      </c>
      <c r="AG13" s="12">
        <f t="shared" si="0"/>
        <v>1.4350000000000001</v>
      </c>
      <c r="AH13" s="12">
        <f t="shared" si="0"/>
        <v>1.4350000000000001</v>
      </c>
      <c r="AI13" s="12">
        <f t="shared" si="0"/>
        <v>1.4500000000000002</v>
      </c>
      <c r="AJ13" s="12">
        <f t="shared" si="0"/>
        <v>1.6600000000000001</v>
      </c>
      <c r="AK13" s="12">
        <f t="shared" si="0"/>
        <v>1.925</v>
      </c>
      <c r="AL13" s="12">
        <f t="shared" si="0"/>
        <v>1.8499999999999999</v>
      </c>
      <c r="AM13" s="12">
        <f t="shared" si="0"/>
        <v>1.925</v>
      </c>
      <c r="AN13" s="12">
        <f t="shared" si="0"/>
        <v>1.5899999999999999</v>
      </c>
      <c r="AO13" s="12">
        <f t="shared" si="0"/>
        <v>1.8699999999999999</v>
      </c>
      <c r="AP13" s="12">
        <f t="shared" si="0"/>
        <v>1.4850000000000003</v>
      </c>
      <c r="AQ13" s="12">
        <f t="shared" si="0"/>
        <v>1.4449999999999998</v>
      </c>
      <c r="AR13" s="12">
        <f t="shared" si="0"/>
        <v>1.4850000000000003</v>
      </c>
      <c r="AS13" s="12">
        <f t="shared" si="0"/>
        <v>1.625</v>
      </c>
      <c r="AT13" s="12">
        <f t="shared" si="0"/>
        <v>1.7999999999999998</v>
      </c>
      <c r="AU13" s="12">
        <f t="shared" si="0"/>
        <v>2</v>
      </c>
      <c r="AV13" s="12">
        <f t="shared" si="0"/>
        <v>2</v>
      </c>
      <c r="AW13" s="12">
        <f t="shared" si="0"/>
        <v>2</v>
      </c>
      <c r="AX13" s="12">
        <f t="shared" si="0"/>
        <v>1.9450000000000001</v>
      </c>
      <c r="AY13" s="12">
        <f t="shared" si="0"/>
        <v>1.9450000000000001</v>
      </c>
      <c r="AZ13" s="12">
        <f t="shared" si="0"/>
        <v>1.4449999999999998</v>
      </c>
      <c r="BA13" s="12">
        <f t="shared" si="0"/>
        <v>1.375</v>
      </c>
      <c r="BB13" s="12">
        <f t="shared" si="0"/>
        <v>1.5149999999999999</v>
      </c>
      <c r="BC13" s="12">
        <f t="shared" si="0"/>
        <v>1.4449999999999998</v>
      </c>
      <c r="BD13" s="12">
        <f t="shared" si="0"/>
        <v>1.4449999999999998</v>
      </c>
      <c r="BE13" s="12">
        <f t="shared" si="0"/>
        <v>1.5550000000000002</v>
      </c>
      <c r="BF13" s="12">
        <f t="shared" si="0"/>
        <v>1.5550000000000002</v>
      </c>
      <c r="BG13" s="12">
        <f t="shared" si="0"/>
        <v>1.5550000000000002</v>
      </c>
      <c r="BH13" s="12">
        <f t="shared" si="0"/>
        <v>1.5550000000000002</v>
      </c>
      <c r="BI13" s="12">
        <f t="shared" si="0"/>
        <v>1.48</v>
      </c>
      <c r="BJ13" s="12">
        <f t="shared" si="0"/>
        <v>1.7300000000000002</v>
      </c>
      <c r="BK13" s="12">
        <f t="shared" si="0"/>
        <v>1.66</v>
      </c>
      <c r="BL13" s="12">
        <f t="shared" si="0"/>
        <v>1.8050000000000002</v>
      </c>
      <c r="BM13" s="12">
        <f t="shared" si="0"/>
        <v>1.5899999999999999</v>
      </c>
      <c r="BN13" s="12">
        <f t="shared" si="0"/>
        <v>1.75</v>
      </c>
      <c r="BO13" s="12">
        <f t="shared" si="0"/>
        <v>1.93</v>
      </c>
      <c r="BP13" s="12">
        <f t="shared" si="0"/>
        <v>1.925</v>
      </c>
      <c r="BQ13" s="12">
        <f t="shared" si="0"/>
        <v>1.93</v>
      </c>
      <c r="BR13" s="12">
        <f t="shared" si="0"/>
        <v>2</v>
      </c>
      <c r="BS13" s="12">
        <f t="shared" si="0"/>
        <v>1.925</v>
      </c>
      <c r="BT13" s="12">
        <f t="shared" si="0"/>
        <v>0.5</v>
      </c>
      <c r="BU13" s="12">
        <f t="shared" si="0"/>
        <v>0.34500000000000003</v>
      </c>
      <c r="BV13" s="12">
        <f t="shared" si="0"/>
        <v>0.39500000000000002</v>
      </c>
      <c r="BW13" s="12">
        <f t="shared" si="0"/>
        <v>0.43</v>
      </c>
      <c r="BX13" s="12">
        <f t="shared" si="0"/>
        <v>0.75</v>
      </c>
    </row>
    <row r="14" spans="1:76" ht="25.5" customHeight="1" x14ac:dyDescent="0.2">
      <c r="A14" s="40">
        <v>2</v>
      </c>
      <c r="B14" s="38" t="s">
        <v>42</v>
      </c>
      <c r="C14" s="38">
        <v>0.25</v>
      </c>
      <c r="D14" s="13">
        <v>1</v>
      </c>
      <c r="E14" s="12" t="s">
        <v>43</v>
      </c>
      <c r="F14" s="12">
        <v>0.16</v>
      </c>
      <c r="G14" s="12">
        <v>4</v>
      </c>
      <c r="H14" s="12">
        <v>4</v>
      </c>
      <c r="I14" s="12">
        <v>4</v>
      </c>
      <c r="J14" s="12">
        <v>4</v>
      </c>
      <c r="K14" s="12">
        <v>4</v>
      </c>
      <c r="L14" s="12">
        <v>4</v>
      </c>
      <c r="M14" s="12">
        <v>4</v>
      </c>
      <c r="N14" s="12">
        <v>4</v>
      </c>
      <c r="O14" s="12">
        <v>1</v>
      </c>
      <c r="P14" s="12">
        <v>4</v>
      </c>
      <c r="Q14" s="12">
        <v>4</v>
      </c>
      <c r="R14" s="12">
        <v>4</v>
      </c>
      <c r="S14" s="12">
        <v>4</v>
      </c>
      <c r="T14" s="12">
        <v>4</v>
      </c>
      <c r="U14" s="12">
        <v>4</v>
      </c>
      <c r="V14" s="12">
        <v>4</v>
      </c>
      <c r="W14" s="12">
        <v>4</v>
      </c>
      <c r="X14" s="12">
        <v>4</v>
      </c>
      <c r="Y14" s="12">
        <v>4</v>
      </c>
      <c r="Z14" s="12">
        <v>4</v>
      </c>
      <c r="AA14" s="12">
        <v>4</v>
      </c>
      <c r="AB14" s="12">
        <v>4</v>
      </c>
      <c r="AC14" s="12">
        <v>4</v>
      </c>
      <c r="AD14" s="12">
        <v>4</v>
      </c>
      <c r="AE14" s="12">
        <v>4</v>
      </c>
      <c r="AF14" s="12">
        <v>4</v>
      </c>
      <c r="AG14" s="12">
        <v>4</v>
      </c>
      <c r="AH14" s="12">
        <v>4</v>
      </c>
      <c r="AI14" s="12">
        <v>4</v>
      </c>
      <c r="AJ14" s="12">
        <v>4</v>
      </c>
      <c r="AK14" s="12">
        <v>4</v>
      </c>
      <c r="AL14" s="12">
        <v>4</v>
      </c>
      <c r="AM14" s="12">
        <v>4</v>
      </c>
      <c r="AN14" s="12">
        <v>4</v>
      </c>
      <c r="AO14" s="12">
        <v>4</v>
      </c>
      <c r="AP14" s="12">
        <v>4</v>
      </c>
      <c r="AQ14" s="12">
        <v>4</v>
      </c>
      <c r="AR14" s="12">
        <v>4</v>
      </c>
      <c r="AS14" s="12">
        <v>4</v>
      </c>
      <c r="AT14" s="12">
        <v>4</v>
      </c>
      <c r="AU14" s="12">
        <v>4</v>
      </c>
      <c r="AV14" s="12">
        <v>4</v>
      </c>
      <c r="AW14" s="12">
        <v>4</v>
      </c>
      <c r="AX14" s="12">
        <v>4</v>
      </c>
      <c r="AY14" s="12">
        <v>2</v>
      </c>
      <c r="AZ14" s="12">
        <v>4</v>
      </c>
      <c r="BA14" s="12">
        <v>4</v>
      </c>
      <c r="BB14" s="12">
        <v>4</v>
      </c>
      <c r="BC14" s="12">
        <v>4</v>
      </c>
      <c r="BD14" s="12">
        <v>4</v>
      </c>
      <c r="BE14" s="12">
        <v>4</v>
      </c>
      <c r="BF14" s="12">
        <v>4</v>
      </c>
      <c r="BG14" s="12">
        <v>4</v>
      </c>
      <c r="BH14" s="12">
        <v>4</v>
      </c>
      <c r="BI14" s="12">
        <v>4</v>
      </c>
      <c r="BJ14" s="12">
        <v>4</v>
      </c>
      <c r="BK14" s="12">
        <v>4</v>
      </c>
      <c r="BL14" s="12">
        <v>4</v>
      </c>
      <c r="BM14" s="12">
        <v>4</v>
      </c>
      <c r="BN14" s="12">
        <v>4</v>
      </c>
      <c r="BO14" s="12">
        <v>4</v>
      </c>
      <c r="BP14" s="12">
        <v>4</v>
      </c>
      <c r="BQ14" s="12">
        <v>4</v>
      </c>
      <c r="BR14" s="12">
        <v>4</v>
      </c>
      <c r="BS14" s="12">
        <v>4</v>
      </c>
      <c r="BT14" s="12">
        <v>4</v>
      </c>
      <c r="BU14" s="12">
        <v>4</v>
      </c>
      <c r="BV14" s="12">
        <v>4</v>
      </c>
      <c r="BW14" s="12">
        <v>4</v>
      </c>
      <c r="BX14" s="12">
        <v>4</v>
      </c>
    </row>
    <row r="15" spans="1:76" ht="12.75" customHeight="1" x14ac:dyDescent="0.2">
      <c r="A15" s="39"/>
      <c r="B15" s="39"/>
      <c r="C15" s="39"/>
      <c r="D15" s="13">
        <v>2</v>
      </c>
      <c r="E15" s="12" t="s">
        <v>44</v>
      </c>
      <c r="F15" s="12">
        <v>0.3</v>
      </c>
      <c r="G15" s="12">
        <v>2</v>
      </c>
      <c r="H15" s="12">
        <v>2</v>
      </c>
      <c r="I15" s="12">
        <v>3</v>
      </c>
      <c r="J15" s="12">
        <v>2</v>
      </c>
      <c r="K15" s="12">
        <v>3</v>
      </c>
      <c r="L15" s="12">
        <v>1</v>
      </c>
      <c r="M15" s="12">
        <v>1</v>
      </c>
      <c r="N15" s="12">
        <v>1</v>
      </c>
      <c r="O15" s="12">
        <v>1</v>
      </c>
      <c r="P15" s="12">
        <v>3</v>
      </c>
      <c r="Q15" s="12">
        <v>3</v>
      </c>
      <c r="R15" s="12">
        <v>3</v>
      </c>
      <c r="S15" s="12">
        <v>3</v>
      </c>
      <c r="T15" s="12">
        <v>3</v>
      </c>
      <c r="U15" s="12">
        <v>4</v>
      </c>
      <c r="V15" s="12">
        <v>2</v>
      </c>
      <c r="W15" s="12">
        <v>3</v>
      </c>
      <c r="X15" s="12">
        <v>2</v>
      </c>
      <c r="Y15" s="12">
        <v>2</v>
      </c>
      <c r="Z15" s="12">
        <v>2</v>
      </c>
      <c r="AA15" s="12">
        <v>2</v>
      </c>
      <c r="AB15" s="12">
        <v>2</v>
      </c>
      <c r="AC15" s="12">
        <v>2</v>
      </c>
      <c r="AD15" s="12">
        <v>2</v>
      </c>
      <c r="AE15" s="12">
        <v>2</v>
      </c>
      <c r="AF15" s="12">
        <v>2</v>
      </c>
      <c r="AG15" s="12">
        <v>3</v>
      </c>
      <c r="AH15" s="12">
        <v>2</v>
      </c>
      <c r="AI15" s="12">
        <v>2</v>
      </c>
      <c r="AJ15" s="12">
        <v>3</v>
      </c>
      <c r="AK15" s="12">
        <v>4</v>
      </c>
      <c r="AL15" s="12">
        <v>4</v>
      </c>
      <c r="AM15" s="12">
        <v>4</v>
      </c>
      <c r="AN15" s="12">
        <v>4</v>
      </c>
      <c r="AO15" s="12">
        <v>4</v>
      </c>
      <c r="AP15" s="12">
        <v>3</v>
      </c>
      <c r="AQ15" s="12">
        <v>3</v>
      </c>
      <c r="AR15" s="12">
        <v>3</v>
      </c>
      <c r="AS15" s="12">
        <v>3</v>
      </c>
      <c r="AT15" s="12">
        <v>3</v>
      </c>
      <c r="AU15" s="12">
        <v>4</v>
      </c>
      <c r="AV15" s="12">
        <v>4</v>
      </c>
      <c r="AW15" s="12">
        <v>3</v>
      </c>
      <c r="AX15" s="12">
        <v>3</v>
      </c>
      <c r="AY15" s="12">
        <v>3</v>
      </c>
      <c r="AZ15" s="12">
        <v>3</v>
      </c>
      <c r="BA15" s="12">
        <v>3</v>
      </c>
      <c r="BB15" s="12">
        <v>3</v>
      </c>
      <c r="BC15" s="12">
        <v>3</v>
      </c>
      <c r="BD15" s="12">
        <v>3</v>
      </c>
      <c r="BE15" s="12">
        <v>3</v>
      </c>
      <c r="BF15" s="12">
        <v>3</v>
      </c>
      <c r="BG15" s="12">
        <v>3</v>
      </c>
      <c r="BH15" s="12">
        <v>3</v>
      </c>
      <c r="BI15" s="12">
        <v>2</v>
      </c>
      <c r="BJ15" s="12">
        <v>4</v>
      </c>
      <c r="BK15" s="12">
        <v>4</v>
      </c>
      <c r="BL15" s="12">
        <v>4</v>
      </c>
      <c r="BM15" s="12">
        <v>4</v>
      </c>
      <c r="BN15" s="12">
        <v>3</v>
      </c>
      <c r="BO15" s="12">
        <v>4</v>
      </c>
      <c r="BP15" s="12">
        <v>4</v>
      </c>
      <c r="BQ15" s="12">
        <v>4</v>
      </c>
      <c r="BR15" s="12">
        <v>4</v>
      </c>
      <c r="BS15" s="12">
        <v>4</v>
      </c>
      <c r="BT15" s="12">
        <v>2</v>
      </c>
      <c r="BU15" s="12">
        <v>3</v>
      </c>
      <c r="BV15" s="12">
        <v>2</v>
      </c>
      <c r="BW15" s="12">
        <v>2</v>
      </c>
      <c r="BX15" s="12">
        <v>2</v>
      </c>
    </row>
    <row r="16" spans="1:76" ht="25.5" customHeight="1" x14ac:dyDescent="0.2">
      <c r="A16" s="39"/>
      <c r="B16" s="39"/>
      <c r="C16" s="39"/>
      <c r="D16" s="13">
        <v>3</v>
      </c>
      <c r="E16" s="12" t="s">
        <v>45</v>
      </c>
      <c r="F16" s="12">
        <v>0.3</v>
      </c>
      <c r="G16" s="12">
        <v>2</v>
      </c>
      <c r="H16" s="12">
        <v>1</v>
      </c>
      <c r="I16" s="12">
        <v>2</v>
      </c>
      <c r="J16" s="12">
        <v>2</v>
      </c>
      <c r="K16" s="12">
        <v>2</v>
      </c>
      <c r="L16" s="12">
        <v>2</v>
      </c>
      <c r="M16" s="12">
        <v>2</v>
      </c>
      <c r="N16" s="12">
        <v>2</v>
      </c>
      <c r="O16" s="12">
        <v>2</v>
      </c>
      <c r="P16" s="12">
        <v>3</v>
      </c>
      <c r="Q16" s="12">
        <v>3</v>
      </c>
      <c r="R16" s="12">
        <v>3</v>
      </c>
      <c r="S16" s="12">
        <v>3</v>
      </c>
      <c r="T16" s="12">
        <v>3</v>
      </c>
      <c r="U16" s="12">
        <v>2</v>
      </c>
      <c r="V16" s="12">
        <v>2</v>
      </c>
      <c r="W16" s="12">
        <v>1</v>
      </c>
      <c r="X16" s="12">
        <v>2</v>
      </c>
      <c r="Y16" s="12">
        <v>2</v>
      </c>
      <c r="Z16" s="12">
        <v>3</v>
      </c>
      <c r="AA16" s="12">
        <v>2</v>
      </c>
      <c r="AB16" s="12">
        <v>2</v>
      </c>
      <c r="AC16" s="12">
        <v>1</v>
      </c>
      <c r="AD16" s="12">
        <v>1</v>
      </c>
      <c r="AE16" s="12">
        <v>3</v>
      </c>
      <c r="AF16" s="12">
        <v>3</v>
      </c>
      <c r="AG16" s="12">
        <v>3</v>
      </c>
      <c r="AH16" s="12">
        <v>3</v>
      </c>
      <c r="AI16" s="12">
        <v>3</v>
      </c>
      <c r="AJ16" s="12">
        <v>3</v>
      </c>
      <c r="AK16" s="12">
        <v>4</v>
      </c>
      <c r="AL16" s="12">
        <v>4</v>
      </c>
      <c r="AM16" s="12">
        <v>4</v>
      </c>
      <c r="AN16" s="12">
        <v>4</v>
      </c>
      <c r="AO16" s="12">
        <v>4</v>
      </c>
      <c r="AP16" s="12">
        <v>4</v>
      </c>
      <c r="AQ16" s="12">
        <v>4</v>
      </c>
      <c r="AR16" s="12">
        <v>4</v>
      </c>
      <c r="AS16" s="12">
        <v>4</v>
      </c>
      <c r="AT16" s="12">
        <v>3</v>
      </c>
      <c r="AU16" s="12">
        <v>4</v>
      </c>
      <c r="AV16" s="12">
        <v>4</v>
      </c>
      <c r="AW16" s="12">
        <v>4</v>
      </c>
      <c r="AX16" s="12">
        <v>3</v>
      </c>
      <c r="AY16" s="12">
        <v>3</v>
      </c>
      <c r="AZ16" s="12">
        <v>2</v>
      </c>
      <c r="BA16" s="12">
        <v>2</v>
      </c>
      <c r="BB16" s="12">
        <v>2</v>
      </c>
      <c r="BC16" s="12">
        <v>2</v>
      </c>
      <c r="BD16" s="12">
        <v>2</v>
      </c>
      <c r="BE16" s="12">
        <v>3</v>
      </c>
      <c r="BF16" s="12">
        <v>3</v>
      </c>
      <c r="BG16" s="12">
        <v>3</v>
      </c>
      <c r="BH16" s="12">
        <v>3</v>
      </c>
      <c r="BI16" s="12">
        <v>2</v>
      </c>
      <c r="BJ16" s="12">
        <v>3</v>
      </c>
      <c r="BK16" s="12">
        <v>3</v>
      </c>
      <c r="BL16" s="12">
        <v>3</v>
      </c>
      <c r="BM16" s="12">
        <v>3</v>
      </c>
      <c r="BN16" s="12">
        <v>1</v>
      </c>
      <c r="BO16" s="12">
        <v>4</v>
      </c>
      <c r="BP16" s="12">
        <v>4</v>
      </c>
      <c r="BQ16" s="12">
        <v>4</v>
      </c>
      <c r="BR16" s="12">
        <v>4</v>
      </c>
      <c r="BS16" s="12">
        <v>4</v>
      </c>
      <c r="BT16" s="12">
        <v>2</v>
      </c>
      <c r="BU16" s="12">
        <v>2</v>
      </c>
      <c r="BV16" s="12">
        <v>3</v>
      </c>
      <c r="BW16" s="12">
        <v>2</v>
      </c>
      <c r="BX16" s="12">
        <v>2</v>
      </c>
    </row>
    <row r="17" spans="1:76" ht="25.5" customHeight="1" x14ac:dyDescent="0.2">
      <c r="A17" s="41"/>
      <c r="B17" s="41"/>
      <c r="C17" s="41"/>
      <c r="D17" s="13">
        <v>4</v>
      </c>
      <c r="E17" s="12" t="s">
        <v>46</v>
      </c>
      <c r="F17" s="12">
        <v>0.24</v>
      </c>
      <c r="G17" s="12">
        <v>4</v>
      </c>
      <c r="H17" s="12">
        <v>4</v>
      </c>
      <c r="I17" s="12">
        <v>4</v>
      </c>
      <c r="J17" s="12">
        <v>4</v>
      </c>
      <c r="K17" s="12">
        <v>4</v>
      </c>
      <c r="L17" s="12">
        <v>4</v>
      </c>
      <c r="M17" s="12">
        <v>4</v>
      </c>
      <c r="N17" s="12">
        <v>4</v>
      </c>
      <c r="O17" s="12">
        <v>4</v>
      </c>
      <c r="P17" s="12">
        <v>3</v>
      </c>
      <c r="Q17" s="12">
        <v>4</v>
      </c>
      <c r="R17" s="12">
        <v>4</v>
      </c>
      <c r="S17" s="12">
        <v>4</v>
      </c>
      <c r="T17" s="12">
        <v>4</v>
      </c>
      <c r="U17" s="12">
        <v>4</v>
      </c>
      <c r="V17" s="12">
        <v>4</v>
      </c>
      <c r="W17" s="12">
        <v>4</v>
      </c>
      <c r="X17" s="12">
        <v>4</v>
      </c>
      <c r="Y17" s="12">
        <v>4</v>
      </c>
      <c r="Z17" s="12">
        <v>4</v>
      </c>
      <c r="AA17" s="12">
        <v>3</v>
      </c>
      <c r="AB17" s="12">
        <v>2</v>
      </c>
      <c r="AC17" s="12">
        <v>3</v>
      </c>
      <c r="AD17" s="12">
        <v>3</v>
      </c>
      <c r="AE17" s="12">
        <v>4</v>
      </c>
      <c r="AF17" s="12">
        <v>4</v>
      </c>
      <c r="AG17" s="12">
        <v>4</v>
      </c>
      <c r="AH17" s="12">
        <v>4</v>
      </c>
      <c r="AI17" s="12">
        <v>4</v>
      </c>
      <c r="AJ17" s="12">
        <v>3</v>
      </c>
      <c r="AK17" s="12">
        <v>4</v>
      </c>
      <c r="AL17" s="12">
        <v>4</v>
      </c>
      <c r="AM17" s="12">
        <v>4</v>
      </c>
      <c r="AN17" s="12">
        <v>4</v>
      </c>
      <c r="AO17" s="12">
        <v>4</v>
      </c>
      <c r="AP17" s="12">
        <v>4</v>
      </c>
      <c r="AQ17" s="12">
        <v>4</v>
      </c>
      <c r="AR17" s="12">
        <v>4</v>
      </c>
      <c r="AS17" s="12">
        <v>4</v>
      </c>
      <c r="AT17" s="12">
        <v>4</v>
      </c>
      <c r="AU17" s="12">
        <v>4</v>
      </c>
      <c r="AV17" s="12">
        <v>4</v>
      </c>
      <c r="AW17" s="12">
        <v>4</v>
      </c>
      <c r="AX17" s="12">
        <v>4</v>
      </c>
      <c r="AY17" s="12">
        <v>3</v>
      </c>
      <c r="AZ17" s="12">
        <v>4</v>
      </c>
      <c r="BA17" s="12">
        <v>4</v>
      </c>
      <c r="BB17" s="12">
        <v>4</v>
      </c>
      <c r="BC17" s="12">
        <v>4</v>
      </c>
      <c r="BD17" s="12">
        <v>4</v>
      </c>
      <c r="BE17" s="12">
        <v>4</v>
      </c>
      <c r="BF17" s="12">
        <v>4</v>
      </c>
      <c r="BG17" s="12">
        <v>4</v>
      </c>
      <c r="BH17" s="12">
        <v>4</v>
      </c>
      <c r="BI17" s="12">
        <v>4</v>
      </c>
      <c r="BJ17" s="12">
        <v>4</v>
      </c>
      <c r="BK17" s="12">
        <v>4</v>
      </c>
      <c r="BL17" s="12">
        <v>4</v>
      </c>
      <c r="BM17" s="12">
        <v>4</v>
      </c>
      <c r="BN17" s="12">
        <v>4</v>
      </c>
      <c r="BO17" s="12">
        <v>4</v>
      </c>
      <c r="BP17" s="12">
        <v>4</v>
      </c>
      <c r="BQ17" s="12">
        <v>4</v>
      </c>
      <c r="BR17" s="12">
        <v>4</v>
      </c>
      <c r="BS17" s="12">
        <v>4</v>
      </c>
      <c r="BT17" s="12">
        <v>4</v>
      </c>
      <c r="BU17" s="12">
        <v>4</v>
      </c>
      <c r="BV17" s="12">
        <v>4</v>
      </c>
      <c r="BW17" s="12">
        <v>4</v>
      </c>
      <c r="BX17" s="12">
        <v>3</v>
      </c>
    </row>
    <row r="18" spans="1:76" ht="12.75" customHeight="1" x14ac:dyDescent="0.2">
      <c r="A18" s="12"/>
      <c r="B18" s="12"/>
      <c r="C18" s="12"/>
      <c r="D18" s="12"/>
      <c r="E18" s="12" t="s">
        <v>30</v>
      </c>
      <c r="F18" s="12">
        <f>SUM(F14:F17)</f>
        <v>1</v>
      </c>
      <c r="G18" s="12">
        <f t="shared" ref="G18:BX18" si="1">(G14*$F$14+$F$15*G15+$F$16*G16+$F$17*G17)*$C$14</f>
        <v>0.7</v>
      </c>
      <c r="H18" s="12">
        <f t="shared" si="1"/>
        <v>0.625</v>
      </c>
      <c r="I18" s="12">
        <f t="shared" si="1"/>
        <v>0.77500000000000002</v>
      </c>
      <c r="J18" s="12">
        <f t="shared" si="1"/>
        <v>0.7</v>
      </c>
      <c r="K18" s="12">
        <f t="shared" si="1"/>
        <v>0.77500000000000002</v>
      </c>
      <c r="L18" s="12">
        <f t="shared" si="1"/>
        <v>0.625</v>
      </c>
      <c r="M18" s="12">
        <f t="shared" si="1"/>
        <v>0.625</v>
      </c>
      <c r="N18" s="12">
        <f t="shared" si="1"/>
        <v>0.625</v>
      </c>
      <c r="O18" s="12">
        <f t="shared" si="1"/>
        <v>0.505</v>
      </c>
      <c r="P18" s="12">
        <f t="shared" si="1"/>
        <v>0.79</v>
      </c>
      <c r="Q18" s="12">
        <f t="shared" si="1"/>
        <v>0.85</v>
      </c>
      <c r="R18" s="12">
        <f t="shared" si="1"/>
        <v>0.85</v>
      </c>
      <c r="S18" s="12">
        <f t="shared" si="1"/>
        <v>0.85</v>
      </c>
      <c r="T18" s="12">
        <f t="shared" si="1"/>
        <v>0.85</v>
      </c>
      <c r="U18" s="12">
        <f t="shared" si="1"/>
        <v>0.85</v>
      </c>
      <c r="V18" s="12">
        <f t="shared" si="1"/>
        <v>0.7</v>
      </c>
      <c r="W18" s="12">
        <f t="shared" si="1"/>
        <v>0.7</v>
      </c>
      <c r="X18" s="12">
        <f t="shared" si="1"/>
        <v>0.7</v>
      </c>
      <c r="Y18" s="12">
        <f t="shared" si="1"/>
        <v>0.7</v>
      </c>
      <c r="Z18" s="12">
        <f t="shared" si="1"/>
        <v>0.77499999999999991</v>
      </c>
      <c r="AA18" s="12">
        <f t="shared" si="1"/>
        <v>0.6399999999999999</v>
      </c>
      <c r="AB18" s="12">
        <f t="shared" si="1"/>
        <v>0.57999999999999996</v>
      </c>
      <c r="AC18" s="12">
        <f t="shared" si="1"/>
        <v>0.56499999999999995</v>
      </c>
      <c r="AD18" s="12">
        <f t="shared" si="1"/>
        <v>0.56499999999999995</v>
      </c>
      <c r="AE18" s="12">
        <f t="shared" si="1"/>
        <v>0.77499999999999991</v>
      </c>
      <c r="AF18" s="12">
        <f t="shared" si="1"/>
        <v>0.77499999999999991</v>
      </c>
      <c r="AG18" s="12">
        <f t="shared" si="1"/>
        <v>0.85</v>
      </c>
      <c r="AH18" s="12">
        <f t="shared" si="1"/>
        <v>0.77499999999999991</v>
      </c>
      <c r="AI18" s="12">
        <f t="shared" si="1"/>
        <v>0.77499999999999991</v>
      </c>
      <c r="AJ18" s="12">
        <f t="shared" si="1"/>
        <v>0.79</v>
      </c>
      <c r="AK18" s="12">
        <f t="shared" si="1"/>
        <v>1</v>
      </c>
      <c r="AL18" s="12">
        <f t="shared" si="1"/>
        <v>1</v>
      </c>
      <c r="AM18" s="12">
        <f t="shared" si="1"/>
        <v>1</v>
      </c>
      <c r="AN18" s="12">
        <f t="shared" si="1"/>
        <v>1</v>
      </c>
      <c r="AO18" s="12">
        <f t="shared" si="1"/>
        <v>1</v>
      </c>
      <c r="AP18" s="12">
        <f t="shared" si="1"/>
        <v>0.92500000000000004</v>
      </c>
      <c r="AQ18" s="12">
        <f t="shared" si="1"/>
        <v>0.92500000000000004</v>
      </c>
      <c r="AR18" s="12">
        <f t="shared" si="1"/>
        <v>0.92500000000000004</v>
      </c>
      <c r="AS18" s="12">
        <f t="shared" si="1"/>
        <v>0.92500000000000004</v>
      </c>
      <c r="AT18" s="12">
        <f t="shared" si="1"/>
        <v>0.85</v>
      </c>
      <c r="AU18" s="12">
        <f t="shared" si="1"/>
        <v>1</v>
      </c>
      <c r="AV18" s="12">
        <f t="shared" si="1"/>
        <v>1</v>
      </c>
      <c r="AW18" s="12">
        <f t="shared" si="1"/>
        <v>0.92500000000000004</v>
      </c>
      <c r="AX18" s="12">
        <f t="shared" si="1"/>
        <v>0.85</v>
      </c>
      <c r="AY18" s="12">
        <f t="shared" si="1"/>
        <v>0.71</v>
      </c>
      <c r="AZ18" s="12">
        <f t="shared" si="1"/>
        <v>0.77500000000000002</v>
      </c>
      <c r="BA18" s="12">
        <f t="shared" si="1"/>
        <v>0.77500000000000002</v>
      </c>
      <c r="BB18" s="12">
        <f t="shared" si="1"/>
        <v>0.77500000000000002</v>
      </c>
      <c r="BC18" s="12">
        <f t="shared" si="1"/>
        <v>0.77500000000000002</v>
      </c>
      <c r="BD18" s="12">
        <f t="shared" si="1"/>
        <v>0.77500000000000002</v>
      </c>
      <c r="BE18" s="12">
        <f t="shared" si="1"/>
        <v>0.85</v>
      </c>
      <c r="BF18" s="12">
        <f t="shared" si="1"/>
        <v>0.85</v>
      </c>
      <c r="BG18" s="12">
        <f t="shared" si="1"/>
        <v>0.85</v>
      </c>
      <c r="BH18" s="12">
        <f t="shared" si="1"/>
        <v>0.85</v>
      </c>
      <c r="BI18" s="12">
        <f t="shared" si="1"/>
        <v>0.7</v>
      </c>
      <c r="BJ18" s="12">
        <f t="shared" si="1"/>
        <v>0.92499999999999993</v>
      </c>
      <c r="BK18" s="12">
        <f t="shared" si="1"/>
        <v>0.92499999999999993</v>
      </c>
      <c r="BL18" s="12">
        <f t="shared" si="1"/>
        <v>0.92499999999999993</v>
      </c>
      <c r="BM18" s="12">
        <f t="shared" si="1"/>
        <v>0.92499999999999993</v>
      </c>
      <c r="BN18" s="12">
        <f t="shared" si="1"/>
        <v>0.7</v>
      </c>
      <c r="BO18" s="12">
        <f t="shared" si="1"/>
        <v>1</v>
      </c>
      <c r="BP18" s="12">
        <f t="shared" si="1"/>
        <v>1</v>
      </c>
      <c r="BQ18" s="12">
        <f t="shared" si="1"/>
        <v>1</v>
      </c>
      <c r="BR18" s="12">
        <f t="shared" si="1"/>
        <v>1</v>
      </c>
      <c r="BS18" s="12">
        <f t="shared" si="1"/>
        <v>1</v>
      </c>
      <c r="BT18" s="12">
        <f t="shared" si="1"/>
        <v>0.7</v>
      </c>
      <c r="BU18" s="12">
        <f t="shared" si="1"/>
        <v>0.77500000000000002</v>
      </c>
      <c r="BV18" s="12">
        <f t="shared" si="1"/>
        <v>0.77499999999999991</v>
      </c>
      <c r="BW18" s="12">
        <f t="shared" si="1"/>
        <v>0.7</v>
      </c>
      <c r="BX18" s="12">
        <f t="shared" si="1"/>
        <v>0.6399999999999999</v>
      </c>
    </row>
    <row r="19" spans="1:76" ht="12.75" customHeight="1" x14ac:dyDescent="0.2">
      <c r="A19" s="15"/>
      <c r="B19" s="15"/>
      <c r="C19" s="15"/>
      <c r="D19" s="16"/>
      <c r="E19" s="12" t="s">
        <v>38</v>
      </c>
      <c r="F19" s="17"/>
      <c r="G19" s="15"/>
      <c r="H19" s="15"/>
      <c r="I19" s="15"/>
      <c r="J19" s="15"/>
      <c r="K19" s="15">
        <f>AVERAGE(G13:K13)+AVERAGE(G18:K18)+'Оформлення курсу'!H8</f>
        <v>2.8349999999999995</v>
      </c>
      <c r="L19" s="15"/>
      <c r="M19" s="15"/>
      <c r="N19" s="15"/>
      <c r="O19" s="15"/>
      <c r="P19" s="15">
        <f>AVERAGE(L13:P13)+AVERAGE(L18:P18)+'Оформлення курсу'!J8</f>
        <v>2.4455</v>
      </c>
      <c r="Q19" s="15"/>
      <c r="R19" s="15"/>
      <c r="S19" s="15"/>
      <c r="T19" s="15"/>
      <c r="U19" s="15">
        <f>AVERAGE(Q13:U13)+AVERAGE(Q18:U18)+'Оформлення курсу'!L8</f>
        <v>2.6349999999999998</v>
      </c>
      <c r="V19" s="15"/>
      <c r="W19" s="15"/>
      <c r="X19" s="15"/>
      <c r="Y19" s="15"/>
      <c r="Z19" s="15">
        <f>AVERAGE(V13:Z13)+AVERAGE(V18:Z18)+'Оформлення курсу'!N8</f>
        <v>2.6545000000000001</v>
      </c>
      <c r="AA19" s="15"/>
      <c r="AB19" s="15"/>
      <c r="AC19" s="15"/>
      <c r="AD19" s="15"/>
      <c r="AE19" s="15">
        <f>AVERAGE(AA13:AE13)+AVERAGE(AA18:AE18)+'Оформлення курсу'!P8</f>
        <v>2.1095000000000002</v>
      </c>
      <c r="AF19" s="15"/>
      <c r="AG19" s="15"/>
      <c r="AH19" s="15"/>
      <c r="AI19" s="15"/>
      <c r="AJ19" s="15">
        <f>AVERAGE(AF13:AJ13)+AVERAGE(AF18:AJ18)+'Оформлення курсу'!R8</f>
        <v>2.7350000000000003</v>
      </c>
      <c r="AK19" s="15"/>
      <c r="AL19" s="15"/>
      <c r="AM19" s="15"/>
      <c r="AN19" s="15"/>
      <c r="AO19" s="15">
        <f>AVERAGE(AK13:AO13)+AVERAGE(AK18:AO18)+'Оформлення курсу'!T8</f>
        <v>3.6694999999999998</v>
      </c>
      <c r="AP19" s="15"/>
      <c r="AQ19" s="15"/>
      <c r="AR19" s="15"/>
      <c r="AS19" s="15"/>
      <c r="AT19" s="15">
        <f>AVERAGE(AP13:AT13)+AVERAGE(AP18:AT18)+'Оформлення курсу'!V8</f>
        <v>3.1779999999999999</v>
      </c>
      <c r="AU19" s="15"/>
      <c r="AV19" s="15"/>
      <c r="AW19" s="15"/>
      <c r="AX19" s="15"/>
      <c r="AY19" s="15">
        <f>AVERAGE(AU13:AY13)+AVERAGE(AU18:AY18)+'Оформлення курсу'!X8</f>
        <v>3.7124999999999999</v>
      </c>
      <c r="AZ19" s="15"/>
      <c r="BA19" s="15"/>
      <c r="BB19" s="15"/>
      <c r="BC19" s="15"/>
      <c r="BD19" s="15">
        <f>AVERAGE(AZ13:BD13)+AVERAGE(AZ18:BD18)+'Оформлення курсу'!Z8</f>
        <v>2.7949999999999999</v>
      </c>
      <c r="BE19" s="15"/>
      <c r="BF19" s="15"/>
      <c r="BG19" s="15"/>
      <c r="BH19" s="15"/>
      <c r="BI19" s="15">
        <f>AVERAGE(BE13:BI13)+AVERAGE(BE18:BI18)+'Оформлення курсу'!AB8</f>
        <v>2.8600000000000003</v>
      </c>
      <c r="BJ19" s="15"/>
      <c r="BK19" s="15"/>
      <c r="BL19" s="15"/>
      <c r="BM19" s="15"/>
      <c r="BN19" s="15">
        <f>AVERAGE(BJ13:BN13)+AVERAGE(BJ18:BN18)+'Оформлення курсу'!AD8</f>
        <v>3.0869999999999997</v>
      </c>
      <c r="BO19" s="15"/>
      <c r="BP19" s="15"/>
      <c r="BQ19" s="15"/>
      <c r="BR19" s="15"/>
      <c r="BS19" s="15">
        <f>AVERAGE(BO13:BS13)+AVERAGE(BO18:BS18)+'Оформлення курсу'!AF8</f>
        <v>3.4795000000000003</v>
      </c>
      <c r="BT19" s="15"/>
      <c r="BU19" s="15"/>
      <c r="BV19" s="15"/>
      <c r="BW19" s="15"/>
      <c r="BX19" s="15">
        <f>AVERAGE(BT13:BX13)+AVERAGE(BT18:BX18)+'Оформлення курсу'!AH8</f>
        <v>1.7769999999999999</v>
      </c>
    </row>
    <row r="20" spans="1:76" ht="21.75" customHeight="1" x14ac:dyDescent="0.25">
      <c r="E20" s="23" t="s">
        <v>47</v>
      </c>
      <c r="F20" s="24"/>
      <c r="G20" s="24"/>
      <c r="H20" s="24"/>
      <c r="I20" s="24"/>
      <c r="J20" s="24"/>
      <c r="K20" s="25">
        <f>RANK(K19,$K$19:$BX$19,0)</f>
        <v>7</v>
      </c>
      <c r="L20" s="25"/>
      <c r="M20" s="25"/>
      <c r="N20" s="25"/>
      <c r="O20" s="25"/>
      <c r="P20" s="25">
        <f>RANK(P19,$K$19:$BX$19,0)</f>
        <v>12</v>
      </c>
      <c r="Q20" s="25"/>
      <c r="R20" s="25"/>
      <c r="S20" s="25"/>
      <c r="T20" s="25"/>
      <c r="U20" s="25">
        <f>RANK(U19,$K$19:$BX$19,0)</f>
        <v>11</v>
      </c>
      <c r="V20" s="25"/>
      <c r="W20" s="25"/>
      <c r="X20" s="25"/>
      <c r="Y20" s="25"/>
      <c r="Z20" s="25">
        <f>RANK(Z19,$K$19:$BX$19,0)</f>
        <v>10</v>
      </c>
      <c r="AA20" s="25"/>
      <c r="AB20" s="25"/>
      <c r="AC20" s="25"/>
      <c r="AD20" s="25"/>
      <c r="AE20" s="25">
        <f>RANK(AE19,$K$19:$BX$19,0)</f>
        <v>13</v>
      </c>
      <c r="AF20" s="25"/>
      <c r="AG20" s="25"/>
      <c r="AH20" s="25"/>
      <c r="AI20" s="25"/>
      <c r="AJ20" s="25">
        <f>RANK(AJ19,$K$19:$BX$19,0)</f>
        <v>9</v>
      </c>
      <c r="AK20" s="25"/>
      <c r="AL20" s="25"/>
      <c r="AM20" s="25"/>
      <c r="AN20" s="25"/>
      <c r="AO20" s="25">
        <f>RANK(AO19,$K$19:$BX$19,0)</f>
        <v>2</v>
      </c>
      <c r="AP20" s="25"/>
      <c r="AQ20" s="25"/>
      <c r="AR20" s="25"/>
      <c r="AS20" s="25"/>
      <c r="AT20" s="25">
        <f>RANK(AT19,$K$19:$BX$19,0)</f>
        <v>4</v>
      </c>
      <c r="AU20" s="25"/>
      <c r="AV20" s="25"/>
      <c r="AW20" s="25"/>
      <c r="AX20" s="25"/>
      <c r="AY20" s="25">
        <f>RANK(AY19,$K$19:$BX$19,0)</f>
        <v>1</v>
      </c>
      <c r="AZ20" s="25"/>
      <c r="BA20" s="25"/>
      <c r="BB20" s="25"/>
      <c r="BC20" s="25"/>
      <c r="BD20" s="25">
        <f>RANK(BD19,$K$19:$BX$19,0)</f>
        <v>8</v>
      </c>
      <c r="BE20" s="25"/>
      <c r="BF20" s="25"/>
      <c r="BG20" s="25"/>
      <c r="BH20" s="25"/>
      <c r="BI20" s="25">
        <f>RANK(BI19,$K$19:$BX$19,0)</f>
        <v>6</v>
      </c>
      <c r="BJ20" s="25"/>
      <c r="BK20" s="25"/>
      <c r="BL20" s="25"/>
      <c r="BM20" s="25"/>
      <c r="BN20" s="25">
        <f>RANK(BN19,$K$19:$BX$19,0)</f>
        <v>5</v>
      </c>
      <c r="BO20" s="25"/>
      <c r="BP20" s="25"/>
      <c r="BQ20" s="25"/>
      <c r="BR20" s="25"/>
      <c r="BS20" s="25">
        <f>RANK(BS19,$K$19:$BX$19,0)</f>
        <v>3</v>
      </c>
      <c r="BT20" s="25"/>
      <c r="BU20" s="25"/>
      <c r="BV20" s="25"/>
      <c r="BW20" s="25"/>
      <c r="BX20" s="25">
        <f>RANK(BX19,$K$19:$BX$19,0)</f>
        <v>14</v>
      </c>
    </row>
    <row r="21" spans="1:76" ht="12.75" customHeight="1" x14ac:dyDescent="0.2"/>
    <row r="22" spans="1:76" ht="12.75" customHeight="1" x14ac:dyDescent="0.2">
      <c r="E22" s="18"/>
      <c r="F22" s="36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</row>
    <row r="23" spans="1:76" ht="12.75" customHeight="1" x14ac:dyDescent="0.2"/>
    <row r="24" spans="1:76" ht="12.75" customHeight="1" x14ac:dyDescent="0.2"/>
    <row r="25" spans="1:76" ht="14.25" customHeight="1" x14ac:dyDescent="0.2"/>
    <row r="26" spans="1:76" ht="12.75" customHeight="1" x14ac:dyDescent="0.2"/>
    <row r="27" spans="1:76" ht="12.75" customHeight="1" x14ac:dyDescent="0.2"/>
    <row r="28" spans="1:76" ht="12.75" customHeight="1" x14ac:dyDescent="0.3">
      <c r="E28" s="19"/>
    </row>
    <row r="29" spans="1:76" ht="25.5" customHeight="1" x14ac:dyDescent="0.2">
      <c r="E29" s="18"/>
    </row>
    <row r="30" spans="1:76" ht="25.5" customHeight="1" x14ac:dyDescent="0.2">
      <c r="E30" s="18"/>
    </row>
    <row r="31" spans="1:76" ht="38.25" customHeight="1" x14ac:dyDescent="0.2">
      <c r="E31" s="18"/>
    </row>
    <row r="32" spans="1:76" ht="38.25" customHeight="1" x14ac:dyDescent="0.2">
      <c r="E32" s="18"/>
    </row>
    <row r="33" spans="5:5" ht="25.5" customHeight="1" x14ac:dyDescent="0.2">
      <c r="E33" s="18"/>
    </row>
    <row r="34" spans="5:5" ht="25.5" customHeight="1" x14ac:dyDescent="0.2">
      <c r="E34" s="18"/>
    </row>
    <row r="35" spans="5:5" ht="12.75" customHeight="1" x14ac:dyDescent="0.2"/>
    <row r="36" spans="5:5" ht="12.75" customHeight="1" x14ac:dyDescent="0.2"/>
    <row r="37" spans="5:5" ht="12.75" customHeight="1" x14ac:dyDescent="0.2"/>
    <row r="38" spans="5:5" ht="12.75" customHeight="1" x14ac:dyDescent="0.2"/>
    <row r="39" spans="5:5" ht="12.75" customHeight="1" x14ac:dyDescent="0.2"/>
    <row r="40" spans="5:5" ht="12.75" customHeight="1" x14ac:dyDescent="0.2"/>
    <row r="41" spans="5:5" ht="12.75" customHeight="1" x14ac:dyDescent="0.2"/>
    <row r="42" spans="5:5" ht="12.75" customHeight="1" x14ac:dyDescent="0.2"/>
    <row r="43" spans="5:5" ht="12.75" customHeight="1" x14ac:dyDescent="0.2"/>
    <row r="44" spans="5:5" ht="12.75" customHeight="1" x14ac:dyDescent="0.2"/>
    <row r="45" spans="5:5" ht="12.75" customHeight="1" x14ac:dyDescent="0.2"/>
    <row r="46" spans="5:5" ht="12.75" customHeight="1" x14ac:dyDescent="0.2"/>
    <row r="47" spans="5:5" ht="12.75" customHeight="1" x14ac:dyDescent="0.2"/>
    <row r="48" spans="5:5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50">
    <mergeCell ref="A14:A17"/>
    <mergeCell ref="B14:B17"/>
    <mergeCell ref="C14:C17"/>
    <mergeCell ref="A6:A12"/>
    <mergeCell ref="Q3:U3"/>
    <mergeCell ref="L3:P3"/>
    <mergeCell ref="F22:Q22"/>
    <mergeCell ref="G3:K3"/>
    <mergeCell ref="B6:B12"/>
    <mergeCell ref="C6:C12"/>
    <mergeCell ref="BE5:BI5"/>
    <mergeCell ref="BE3:BI3"/>
    <mergeCell ref="AZ3:BD3"/>
    <mergeCell ref="G5:K5"/>
    <mergeCell ref="Q5:U5"/>
    <mergeCell ref="L5:P5"/>
    <mergeCell ref="AF5:AJ5"/>
    <mergeCell ref="AP5:AT5"/>
    <mergeCell ref="AK5:AO5"/>
    <mergeCell ref="AZ5:BD5"/>
    <mergeCell ref="AU5:AY5"/>
    <mergeCell ref="AF3:AJ3"/>
    <mergeCell ref="BO5:BS5"/>
    <mergeCell ref="BT5:BX5"/>
    <mergeCell ref="BT2:BX2"/>
    <mergeCell ref="BT3:BX3"/>
    <mergeCell ref="BO2:BS2"/>
    <mergeCell ref="BO3:BS3"/>
    <mergeCell ref="BE2:BI2"/>
    <mergeCell ref="BJ2:BN2"/>
    <mergeCell ref="V3:Z3"/>
    <mergeCell ref="AA3:AE3"/>
    <mergeCell ref="AA5:AE5"/>
    <mergeCell ref="V5:Z5"/>
    <mergeCell ref="AP2:AT2"/>
    <mergeCell ref="AZ2:BD2"/>
    <mergeCell ref="AU2:AY2"/>
    <mergeCell ref="BJ5:BN5"/>
    <mergeCell ref="BJ3:BN3"/>
    <mergeCell ref="AK3:AO3"/>
    <mergeCell ref="AU3:AY3"/>
    <mergeCell ref="AP3:AT3"/>
    <mergeCell ref="AF2:AJ2"/>
    <mergeCell ref="AK2:AO2"/>
    <mergeCell ref="L2:P2"/>
    <mergeCell ref="G2:K2"/>
    <mergeCell ref="A2:E3"/>
    <mergeCell ref="V2:Z2"/>
    <mergeCell ref="AA2:AE2"/>
    <mergeCell ref="Q2:U2"/>
  </mergeCells>
  <pageMargins left="0.7" right="0.7" top="0.8816964285714286" bottom="0.75" header="0.3" footer="0.3"/>
  <pageSetup paperSize="9" scale="75" orientation="landscape" r:id="rId1"/>
  <headerFooter differentFirst="1">
    <firstHeader xml:space="preserve">&amp;RДодаток № 2
до наказу Департаменту освіти
Харківської міської ради
від 20.11. 2018 № 216
</firstHeader>
  </headerFooter>
  <colBreaks count="1" manualBreakCount="1"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9"/>
  <sheetViews>
    <sheetView view="pageLayout" zoomScale="55" zoomScaleNormal="100" zoomScalePageLayoutView="55" workbookViewId="0">
      <selection activeCell="E24" sqref="E24"/>
    </sheetView>
  </sheetViews>
  <sheetFormatPr defaultColWidth="14.42578125" defaultRowHeight="15" customHeight="1" x14ac:dyDescent="0.2"/>
  <cols>
    <col min="1" max="1" width="4" customWidth="1"/>
    <col min="2" max="2" width="13.5703125" customWidth="1"/>
    <col min="3" max="3" width="17.28515625" hidden="1" customWidth="1"/>
    <col min="4" max="4" width="4.42578125" customWidth="1"/>
    <col min="5" max="5" width="40.42578125" customWidth="1"/>
    <col min="6" max="6" width="8.140625" hidden="1" customWidth="1"/>
    <col min="7" max="7" width="4.5703125" bestFit="1" customWidth="1"/>
    <col min="8" max="8" width="5.5703125" bestFit="1" customWidth="1"/>
    <col min="9" max="9" width="4.42578125" bestFit="1" customWidth="1"/>
    <col min="10" max="10" width="6.5703125" bestFit="1" customWidth="1"/>
    <col min="11" max="11" width="4.42578125" bestFit="1" customWidth="1"/>
    <col min="12" max="12" width="5.5703125" bestFit="1" customWidth="1"/>
    <col min="13" max="13" width="4.5703125" bestFit="1" customWidth="1"/>
    <col min="14" max="14" width="6.5703125" bestFit="1" customWidth="1"/>
    <col min="15" max="15" width="4.5703125" bestFit="1" customWidth="1"/>
    <col min="16" max="16" width="6.5703125" bestFit="1" customWidth="1"/>
    <col min="17" max="17" width="4.42578125" bestFit="1" customWidth="1"/>
    <col min="18" max="18" width="4.5703125" bestFit="1" customWidth="1"/>
    <col min="19" max="19" width="5.5703125" bestFit="1" customWidth="1"/>
    <col min="20" max="20" width="6.5703125" bestFit="1" customWidth="1"/>
    <col min="21" max="22" width="4.5703125" bestFit="1" customWidth="1"/>
    <col min="23" max="23" width="5.5703125" bestFit="1" customWidth="1"/>
    <col min="24" max="24" width="6.5703125" bestFit="1" customWidth="1"/>
    <col min="25" max="25" width="4.42578125" bestFit="1" customWidth="1"/>
    <col min="26" max="26" width="5.5703125" bestFit="1" customWidth="1"/>
    <col min="27" max="31" width="4.42578125" bestFit="1" customWidth="1"/>
    <col min="32" max="32" width="6.5703125" bestFit="1" customWidth="1"/>
    <col min="33" max="34" width="5.5703125" bestFit="1" customWidth="1"/>
  </cols>
  <sheetData>
    <row r="1" spans="1:34" ht="144.75" customHeight="1" x14ac:dyDescent="0.2">
      <c r="A1" s="48" t="s">
        <v>4</v>
      </c>
      <c r="B1" s="37"/>
      <c r="C1" s="37"/>
      <c r="D1" s="37"/>
      <c r="E1" s="37"/>
      <c r="F1" s="5"/>
      <c r="G1" s="42" t="str">
        <f>'Українська мова'!G2:K2</f>
        <v>1. Бабічева Світлана Миколаївна Київський район (ХЗОШ №110)</v>
      </c>
      <c r="H1" s="43"/>
      <c r="I1" s="42" t="str">
        <f>'Українська мова'!L2</f>
        <v>2. Білик Світлана Миколаївна Шевченківський район (ХЗШ №132)</v>
      </c>
      <c r="J1" s="43"/>
      <c r="K1" s="42" t="str">
        <f>'Українська мова'!Q2</f>
        <v>3. Білоусова Лариса Олександрівна Слобідський район (ХГ 46)</v>
      </c>
      <c r="L1" s="43"/>
      <c r="M1" s="44" t="str">
        <f>'Українська мова'!V2</f>
        <v>4. Боклагова Лілія Леонідівна Холодногірський район (ХГ № 152)</v>
      </c>
      <c r="N1" s="43"/>
      <c r="O1" s="42" t="str">
        <f>'Українська мова'!AA2</f>
        <v>5. Бурма Ніна Генріхівна Київський район (ХГ №1)</v>
      </c>
      <c r="P1" s="43"/>
      <c r="Q1" s="44" t="str">
        <f>'Українська мова'!AF2</f>
        <v>6. Клеймьонова Оксана Олегівна Новобоварський район (ХЗОШ №54)</v>
      </c>
      <c r="R1" s="43"/>
      <c r="S1" s="42" t="str">
        <f>'Українська мова'!AK2</f>
        <v>7. Ковалевська Лариса Володимирівна Основ'янський район (ХЗОШ №35)</v>
      </c>
      <c r="T1" s="43"/>
      <c r="U1" s="44" t="str">
        <f>'Українська мова'!AP2</f>
        <v>8. Колісник Віра Олексіївна Індустріальний район (ХСШ№ 75)</v>
      </c>
      <c r="V1" s="43"/>
      <c r="W1" s="42" t="str">
        <f>'Українська мова'!AU2</f>
        <v>9. Котенко Валерія Олександрівна Московський район (ХЗОШ №143)</v>
      </c>
      <c r="X1" s="43"/>
      <c r="Y1" s="44" t="str">
        <f>'Українська мова'!AZ2</f>
        <v>10. Лисюк Ніла Володимирівна Новобоварський район (ХГ №65)</v>
      </c>
      <c r="Z1" s="43"/>
      <c r="AA1" s="42" t="str">
        <f>'Українська мова'!BE2</f>
        <v>11. Мартинюк Світлана Степанівна Слобідський район (ХЗОШ №60)</v>
      </c>
      <c r="AB1" s="43"/>
      <c r="AC1" s="44" t="str">
        <f>'Українська мова'!BJ2</f>
        <v>12. Плігіна Інна Сергіївна Московський район (ЗЗСО №98)</v>
      </c>
      <c r="AD1" s="43"/>
      <c r="AE1" s="42" t="str">
        <f>'Українська мова'!BO2</f>
        <v>13. Ткаченко Серафима Дмитрівна Основ'янський район (ХГ № 34)</v>
      </c>
      <c r="AF1" s="43"/>
      <c r="AG1" s="44" t="str">
        <f>'Українська мова'!BT2</f>
        <v>14. Шапаренко Тетяна Миколаївна Індустріальний район (ХЗОШ № 157)</v>
      </c>
      <c r="AH1" s="43"/>
    </row>
    <row r="2" spans="1:34" ht="27.75" customHeight="1" x14ac:dyDescent="0.2">
      <c r="A2" s="8"/>
      <c r="B2" s="8"/>
      <c r="C2" s="8"/>
      <c r="D2" s="8"/>
      <c r="E2" s="8"/>
      <c r="F2" s="9"/>
      <c r="G2" s="10" t="s">
        <v>19</v>
      </c>
      <c r="H2" s="10" t="s">
        <v>20</v>
      </c>
      <c r="I2" s="10" t="s">
        <v>19</v>
      </c>
      <c r="J2" s="10" t="s">
        <v>20</v>
      </c>
      <c r="K2" s="10" t="s">
        <v>19</v>
      </c>
      <c r="L2" s="10" t="s">
        <v>20</v>
      </c>
      <c r="M2" s="10" t="s">
        <v>19</v>
      </c>
      <c r="N2" s="10" t="s">
        <v>20</v>
      </c>
      <c r="O2" s="10" t="s">
        <v>19</v>
      </c>
      <c r="P2" s="10" t="s">
        <v>20</v>
      </c>
      <c r="Q2" s="10" t="s">
        <v>19</v>
      </c>
      <c r="R2" s="10" t="s">
        <v>20</v>
      </c>
      <c r="S2" s="10" t="s">
        <v>19</v>
      </c>
      <c r="T2" s="10" t="s">
        <v>20</v>
      </c>
      <c r="U2" s="10" t="s">
        <v>19</v>
      </c>
      <c r="V2" s="10" t="s">
        <v>20</v>
      </c>
      <c r="W2" s="10" t="s">
        <v>19</v>
      </c>
      <c r="X2" s="10" t="s">
        <v>20</v>
      </c>
      <c r="Y2" s="10" t="s">
        <v>19</v>
      </c>
      <c r="Z2" s="10" t="s">
        <v>20</v>
      </c>
      <c r="AA2" s="10" t="s">
        <v>19</v>
      </c>
      <c r="AB2" s="10" t="s">
        <v>20</v>
      </c>
      <c r="AC2" s="10" t="s">
        <v>19</v>
      </c>
      <c r="AD2" s="10" t="s">
        <v>20</v>
      </c>
      <c r="AE2" s="10" t="s">
        <v>19</v>
      </c>
      <c r="AF2" s="10" t="s">
        <v>20</v>
      </c>
      <c r="AG2" s="10" t="s">
        <v>19</v>
      </c>
      <c r="AH2" s="10" t="s">
        <v>20</v>
      </c>
    </row>
    <row r="3" spans="1:34" ht="12.75" customHeight="1" x14ac:dyDescent="0.2">
      <c r="A3" s="12"/>
      <c r="B3" s="12"/>
      <c r="C3" s="12"/>
      <c r="D3" s="12"/>
      <c r="E3" s="12" t="s">
        <v>21</v>
      </c>
      <c r="F3" s="12"/>
      <c r="G3" s="47" t="s">
        <v>22</v>
      </c>
      <c r="H3" s="28"/>
      <c r="I3" s="35" t="s">
        <v>22</v>
      </c>
      <c r="J3" s="28"/>
      <c r="K3" s="35" t="s">
        <v>22</v>
      </c>
      <c r="L3" s="28"/>
      <c r="M3" s="35" t="s">
        <v>22</v>
      </c>
      <c r="N3" s="28"/>
      <c r="O3" s="35" t="s">
        <v>22</v>
      </c>
      <c r="P3" s="28"/>
      <c r="Q3" s="35" t="s">
        <v>22</v>
      </c>
      <c r="R3" s="28"/>
      <c r="S3" s="35" t="s">
        <v>22</v>
      </c>
      <c r="T3" s="28"/>
      <c r="U3" s="35" t="s">
        <v>22</v>
      </c>
      <c r="V3" s="28"/>
      <c r="W3" s="35" t="s">
        <v>22</v>
      </c>
      <c r="X3" s="28"/>
      <c r="Y3" s="35" t="s">
        <v>22</v>
      </c>
      <c r="Z3" s="28"/>
      <c r="AA3" s="35" t="s">
        <v>22</v>
      </c>
      <c r="AB3" s="28"/>
      <c r="AC3" s="35" t="s">
        <v>22</v>
      </c>
      <c r="AD3" s="28"/>
      <c r="AE3" s="35" t="s">
        <v>22</v>
      </c>
      <c r="AF3" s="28"/>
      <c r="AG3" s="35" t="s">
        <v>22</v>
      </c>
      <c r="AH3" s="28"/>
    </row>
    <row r="4" spans="1:34" ht="25.5" customHeight="1" x14ac:dyDescent="0.2">
      <c r="A4" s="38">
        <v>3</v>
      </c>
      <c r="B4" s="38" t="s">
        <v>24</v>
      </c>
      <c r="C4" s="38">
        <v>0.25</v>
      </c>
      <c r="D4" s="13">
        <v>1</v>
      </c>
      <c r="E4" s="12" t="s">
        <v>25</v>
      </c>
      <c r="F4" s="12">
        <v>0.4</v>
      </c>
      <c r="G4" s="12">
        <v>4</v>
      </c>
      <c r="H4" s="12">
        <v>4</v>
      </c>
      <c r="I4" s="12">
        <v>2</v>
      </c>
      <c r="J4" s="12">
        <v>2</v>
      </c>
      <c r="K4" s="12">
        <v>2</v>
      </c>
      <c r="L4" s="12">
        <v>2</v>
      </c>
      <c r="M4" s="12">
        <v>3</v>
      </c>
      <c r="N4" s="12">
        <v>3</v>
      </c>
      <c r="O4" s="12">
        <v>3</v>
      </c>
      <c r="P4" s="12">
        <v>3</v>
      </c>
      <c r="Q4" s="12">
        <v>1</v>
      </c>
      <c r="R4" s="12">
        <v>2</v>
      </c>
      <c r="S4" s="12">
        <v>4</v>
      </c>
      <c r="T4" s="12">
        <v>3</v>
      </c>
      <c r="U4" s="12">
        <v>3</v>
      </c>
      <c r="V4" s="12">
        <v>2</v>
      </c>
      <c r="W4" s="12">
        <v>3</v>
      </c>
      <c r="X4" s="12">
        <v>4</v>
      </c>
      <c r="Y4" s="12">
        <v>2</v>
      </c>
      <c r="Z4" s="12">
        <v>2</v>
      </c>
      <c r="AA4" s="12">
        <v>2</v>
      </c>
      <c r="AB4" s="12">
        <v>2</v>
      </c>
      <c r="AC4" s="12">
        <v>2</v>
      </c>
      <c r="AD4" s="12">
        <v>2</v>
      </c>
      <c r="AE4" s="12">
        <v>2</v>
      </c>
      <c r="AF4" s="12">
        <v>2</v>
      </c>
      <c r="AG4" s="12">
        <v>2</v>
      </c>
      <c r="AH4" s="12">
        <v>2</v>
      </c>
    </row>
    <row r="5" spans="1:34" ht="25.5" customHeight="1" x14ac:dyDescent="0.2">
      <c r="A5" s="49"/>
      <c r="B5" s="39"/>
      <c r="C5" s="39"/>
      <c r="D5" s="13">
        <v>2</v>
      </c>
      <c r="E5" s="12" t="s">
        <v>28</v>
      </c>
      <c r="F5" s="12">
        <v>0.3</v>
      </c>
      <c r="G5" s="12">
        <v>3</v>
      </c>
      <c r="H5" s="12">
        <v>2</v>
      </c>
      <c r="I5" s="12">
        <v>2</v>
      </c>
      <c r="J5" s="12">
        <v>2</v>
      </c>
      <c r="K5" s="12">
        <v>2</v>
      </c>
      <c r="L5" s="12">
        <v>3</v>
      </c>
      <c r="M5" s="12">
        <v>3</v>
      </c>
      <c r="N5" s="12">
        <v>3</v>
      </c>
      <c r="O5" s="12">
        <v>3</v>
      </c>
      <c r="P5" s="12">
        <v>3</v>
      </c>
      <c r="Q5" s="12">
        <v>2</v>
      </c>
      <c r="R5" s="12">
        <v>2</v>
      </c>
      <c r="S5" s="12">
        <v>3</v>
      </c>
      <c r="T5" s="12">
        <v>3</v>
      </c>
      <c r="U5" s="12">
        <v>3</v>
      </c>
      <c r="V5" s="12">
        <v>3</v>
      </c>
      <c r="W5" s="12">
        <v>4</v>
      </c>
      <c r="X5" s="12">
        <v>3</v>
      </c>
      <c r="Y5" s="12">
        <v>2</v>
      </c>
      <c r="Z5" s="12">
        <v>3</v>
      </c>
      <c r="AA5" s="12">
        <v>2</v>
      </c>
      <c r="AB5" s="12">
        <v>2</v>
      </c>
      <c r="AC5" s="12">
        <v>2</v>
      </c>
      <c r="AD5" s="12">
        <v>2</v>
      </c>
      <c r="AE5" s="12">
        <v>2</v>
      </c>
      <c r="AF5" s="12">
        <v>2</v>
      </c>
      <c r="AG5" s="12">
        <v>3</v>
      </c>
      <c r="AH5" s="12">
        <v>2</v>
      </c>
    </row>
    <row r="6" spans="1:34" ht="38.25" customHeight="1" x14ac:dyDescent="0.2">
      <c r="A6" s="49"/>
      <c r="B6" s="39"/>
      <c r="C6" s="39"/>
      <c r="D6" s="13">
        <v>3</v>
      </c>
      <c r="E6" s="12" t="s">
        <v>29</v>
      </c>
      <c r="F6" s="12">
        <v>0.3</v>
      </c>
      <c r="G6" s="12">
        <v>3</v>
      </c>
      <c r="H6" s="12">
        <v>2</v>
      </c>
      <c r="I6" s="12">
        <v>2</v>
      </c>
      <c r="J6" s="12">
        <v>3</v>
      </c>
      <c r="K6" s="12">
        <v>2</v>
      </c>
      <c r="L6" s="12">
        <v>3</v>
      </c>
      <c r="M6" s="12">
        <v>3</v>
      </c>
      <c r="N6" s="12">
        <v>2</v>
      </c>
      <c r="O6" s="12">
        <v>3</v>
      </c>
      <c r="P6" s="12">
        <v>4</v>
      </c>
      <c r="Q6" s="12">
        <v>2</v>
      </c>
      <c r="R6" s="12">
        <v>2</v>
      </c>
      <c r="S6" s="12">
        <v>4</v>
      </c>
      <c r="T6" s="12">
        <v>3</v>
      </c>
      <c r="U6" s="12">
        <v>3</v>
      </c>
      <c r="V6" s="12">
        <v>3</v>
      </c>
      <c r="W6" s="12">
        <v>3</v>
      </c>
      <c r="X6" s="12">
        <v>3</v>
      </c>
      <c r="Y6" s="12">
        <v>2</v>
      </c>
      <c r="Z6" s="12">
        <v>3</v>
      </c>
      <c r="AA6" s="12">
        <v>2</v>
      </c>
      <c r="AB6" s="12">
        <v>2</v>
      </c>
      <c r="AC6" s="12">
        <v>2</v>
      </c>
      <c r="AD6" s="12">
        <v>2</v>
      </c>
      <c r="AE6" s="12">
        <v>2</v>
      </c>
      <c r="AF6" s="12">
        <v>3</v>
      </c>
      <c r="AG6" s="12">
        <v>2</v>
      </c>
      <c r="AH6" s="12">
        <v>3</v>
      </c>
    </row>
    <row r="7" spans="1:34" ht="12.75" customHeight="1" x14ac:dyDescent="0.2">
      <c r="A7" s="12"/>
      <c r="B7" s="12"/>
      <c r="C7" s="12"/>
      <c r="D7" s="12"/>
      <c r="E7" s="12" t="s">
        <v>30</v>
      </c>
      <c r="F7" s="12">
        <f>SUM(F4:F6)</f>
        <v>1</v>
      </c>
      <c r="G7" s="12">
        <f t="shared" ref="G7:AH7" si="0">(G4*$F$4+G5*$F$5+G6*$F$6)*$C$4</f>
        <v>0.85</v>
      </c>
      <c r="H7" s="12">
        <f t="shared" si="0"/>
        <v>0.70000000000000007</v>
      </c>
      <c r="I7" s="12">
        <f t="shared" si="0"/>
        <v>0.5</v>
      </c>
      <c r="J7" s="12">
        <f t="shared" si="0"/>
        <v>0.57499999999999996</v>
      </c>
      <c r="K7" s="12">
        <f t="shared" si="0"/>
        <v>0.5</v>
      </c>
      <c r="L7" s="12">
        <f t="shared" si="0"/>
        <v>0.64999999999999991</v>
      </c>
      <c r="M7" s="12">
        <f t="shared" si="0"/>
        <v>0.75</v>
      </c>
      <c r="N7" s="12">
        <f t="shared" si="0"/>
        <v>0.67500000000000004</v>
      </c>
      <c r="O7" s="12">
        <f t="shared" si="0"/>
        <v>0.75</v>
      </c>
      <c r="P7" s="12">
        <f t="shared" si="0"/>
        <v>0.82499999999999996</v>
      </c>
      <c r="Q7" s="12">
        <f t="shared" si="0"/>
        <v>0.4</v>
      </c>
      <c r="R7" s="12">
        <f t="shared" si="0"/>
        <v>0.5</v>
      </c>
      <c r="S7" s="12">
        <f t="shared" si="0"/>
        <v>0.92500000000000004</v>
      </c>
      <c r="T7" s="12">
        <f t="shared" si="0"/>
        <v>0.75</v>
      </c>
      <c r="U7" s="12">
        <f t="shared" si="0"/>
        <v>0.75</v>
      </c>
      <c r="V7" s="12">
        <f t="shared" si="0"/>
        <v>0.64999999999999991</v>
      </c>
      <c r="W7" s="12">
        <f t="shared" si="0"/>
        <v>0.82500000000000007</v>
      </c>
      <c r="X7" s="12">
        <f t="shared" si="0"/>
        <v>0.85</v>
      </c>
      <c r="Y7" s="12">
        <f t="shared" si="0"/>
        <v>0.5</v>
      </c>
      <c r="Z7" s="12">
        <f t="shared" si="0"/>
        <v>0.64999999999999991</v>
      </c>
      <c r="AA7" s="12">
        <f t="shared" si="0"/>
        <v>0.5</v>
      </c>
      <c r="AB7" s="12">
        <f t="shared" si="0"/>
        <v>0.5</v>
      </c>
      <c r="AC7" s="12">
        <f t="shared" si="0"/>
        <v>0.5</v>
      </c>
      <c r="AD7" s="12">
        <f t="shared" si="0"/>
        <v>0.5</v>
      </c>
      <c r="AE7" s="12">
        <f t="shared" si="0"/>
        <v>0.5</v>
      </c>
      <c r="AF7" s="12">
        <f t="shared" si="0"/>
        <v>0.57499999999999996</v>
      </c>
      <c r="AG7" s="12">
        <f t="shared" si="0"/>
        <v>0.57499999999999996</v>
      </c>
      <c r="AH7" s="12">
        <f t="shared" si="0"/>
        <v>0.57499999999999996</v>
      </c>
    </row>
    <row r="8" spans="1:34" ht="12.75" customHeight="1" x14ac:dyDescent="0.2">
      <c r="A8" s="15"/>
      <c r="B8" s="15"/>
      <c r="C8" s="15"/>
      <c r="D8" s="16"/>
      <c r="E8" s="12" t="s">
        <v>38</v>
      </c>
      <c r="F8" s="17"/>
      <c r="G8" s="15"/>
      <c r="H8" s="15">
        <f>AVERAGE(G7:H7)</f>
        <v>0.77500000000000002</v>
      </c>
      <c r="I8" s="15"/>
      <c r="J8" s="15">
        <f>AVERAGE(I7:J7)</f>
        <v>0.53749999999999998</v>
      </c>
      <c r="K8" s="15"/>
      <c r="L8" s="15">
        <f>AVERAGE(K7:L7)</f>
        <v>0.57499999999999996</v>
      </c>
      <c r="M8" s="15"/>
      <c r="N8" s="15">
        <f>AVERAGE(M7:N7)</f>
        <v>0.71250000000000002</v>
      </c>
      <c r="O8" s="15"/>
      <c r="P8" s="15">
        <f>AVERAGE(O7:P7)</f>
        <v>0.78749999999999998</v>
      </c>
      <c r="Q8" s="15"/>
      <c r="R8" s="15">
        <f>AVERAGE(Q7:R7)</f>
        <v>0.45</v>
      </c>
      <c r="S8" s="15"/>
      <c r="T8" s="15">
        <f>AVERAGE(S7:T7)</f>
        <v>0.83750000000000002</v>
      </c>
      <c r="U8" s="15"/>
      <c r="V8" s="15">
        <f>AVERAGE(U7:V7)</f>
        <v>0.7</v>
      </c>
      <c r="W8" s="15"/>
      <c r="X8" s="15">
        <f>AVERAGE(W7:X7)</f>
        <v>0.83750000000000002</v>
      </c>
      <c r="Y8" s="15"/>
      <c r="Z8" s="15">
        <f>AVERAGE(Y7:Z7)</f>
        <v>0.57499999999999996</v>
      </c>
      <c r="AA8" s="15"/>
      <c r="AB8" s="15">
        <f>AVERAGE(AA7:AB7)</f>
        <v>0.5</v>
      </c>
      <c r="AC8" s="15"/>
      <c r="AD8" s="15">
        <f>AVERAGE(AC7:AD7)</f>
        <v>0.5</v>
      </c>
      <c r="AE8" s="15"/>
      <c r="AF8" s="15">
        <f>AVERAGE(AE7:AF7)</f>
        <v>0.53749999999999998</v>
      </c>
      <c r="AG8" s="15"/>
      <c r="AH8" s="15">
        <f>AVERAGE(AG7:AH7)</f>
        <v>0.57499999999999996</v>
      </c>
    </row>
    <row r="9" spans="1:34" ht="12.75" x14ac:dyDescent="0.2">
      <c r="A9" s="1"/>
      <c r="B9" s="1"/>
      <c r="C9" s="1"/>
      <c r="D9" s="1"/>
      <c r="E9" s="2"/>
      <c r="F9" s="1"/>
      <c r="G9" s="1"/>
      <c r="H9" s="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8" x14ac:dyDescent="0.25">
      <c r="A10" s="1"/>
      <c r="B10" s="1"/>
      <c r="C10" s="1"/>
      <c r="D10" s="1"/>
      <c r="E10" s="3" t="s">
        <v>39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AH10" s="20"/>
    </row>
    <row r="11" spans="1:34" ht="18" x14ac:dyDescent="0.25">
      <c r="A11" s="1"/>
      <c r="B11" s="1"/>
      <c r="C11" s="1"/>
      <c r="D11" s="3" t="s">
        <v>19</v>
      </c>
      <c r="E11" s="3" t="s">
        <v>40</v>
      </c>
      <c r="F11" s="45"/>
      <c r="G11" s="46"/>
      <c r="H11" s="46"/>
      <c r="I11" s="46"/>
      <c r="J11" s="46"/>
      <c r="K11" s="46"/>
      <c r="L11" s="1"/>
      <c r="M11" s="1"/>
      <c r="N11" s="1"/>
      <c r="O11" s="1"/>
      <c r="P11" s="1"/>
      <c r="Q11" s="1"/>
      <c r="R11" s="1"/>
      <c r="S11" s="1"/>
      <c r="AH11" s="20"/>
    </row>
    <row r="12" spans="1:34" ht="12.75" customHeight="1" x14ac:dyDescent="0.2">
      <c r="A12" s="1"/>
      <c r="B12" s="1"/>
      <c r="C12" s="1"/>
      <c r="D12" s="3" t="s">
        <v>20</v>
      </c>
      <c r="E12" s="3" t="s">
        <v>41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AH12" s="1"/>
    </row>
    <row r="13" spans="1:34" ht="12.75" customHeight="1" x14ac:dyDescent="0.2">
      <c r="A13" s="1"/>
      <c r="B13" s="1"/>
      <c r="C13" s="1"/>
      <c r="D13" s="18" t="s">
        <v>0</v>
      </c>
      <c r="E13" s="18" t="s">
        <v>48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12.75" customHeight="1" x14ac:dyDescent="0.2">
      <c r="A14" s="1"/>
      <c r="B14" s="1"/>
      <c r="C14" s="1"/>
      <c r="D14" s="18" t="s">
        <v>1</v>
      </c>
      <c r="E14" s="18" t="s">
        <v>49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12.75" x14ac:dyDescent="0.2">
      <c r="A15" s="1"/>
      <c r="B15" s="1"/>
      <c r="C15" s="1"/>
      <c r="D15" s="18" t="s">
        <v>2</v>
      </c>
      <c r="E15" s="18" t="s">
        <v>50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18.75" x14ac:dyDescent="0.3">
      <c r="A16" s="1"/>
      <c r="B16" s="1"/>
      <c r="C16" s="1"/>
      <c r="D16" s="18" t="s">
        <v>3</v>
      </c>
      <c r="E16" s="18" t="s">
        <v>51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21" t="s">
        <v>55</v>
      </c>
      <c r="Q16" s="22"/>
      <c r="R16" s="20"/>
      <c r="S16" s="20"/>
      <c r="T16" s="20"/>
      <c r="U16" s="20"/>
      <c r="V16" s="20"/>
      <c r="W16" s="20"/>
      <c r="X16" s="20"/>
      <c r="Y16" s="20"/>
      <c r="Z16" s="20"/>
      <c r="AA16" s="21" t="s">
        <v>56</v>
      </c>
      <c r="AB16" s="21"/>
      <c r="AC16" s="21"/>
      <c r="AD16" s="1"/>
      <c r="AE16" s="1"/>
      <c r="AF16" s="1"/>
      <c r="AG16" s="1"/>
      <c r="AH16" s="1"/>
    </row>
    <row r="17" spans="1:34" ht="18" x14ac:dyDescent="0.25">
      <c r="A17" s="1"/>
      <c r="B17" s="1"/>
      <c r="C17" s="1"/>
      <c r="D17" s="18" t="s">
        <v>52</v>
      </c>
      <c r="E17" s="18" t="s">
        <v>53</v>
      </c>
      <c r="F17" s="1"/>
      <c r="G17" s="1"/>
      <c r="H17" s="1"/>
      <c r="I17" s="1"/>
      <c r="J17" s="1"/>
      <c r="K17" s="1"/>
      <c r="L17" s="1"/>
      <c r="M17" s="1"/>
      <c r="N17" s="1"/>
      <c r="O17" s="1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1"/>
      <c r="AE17" s="1"/>
      <c r="AF17" s="1"/>
      <c r="AG17" s="1"/>
      <c r="AH17" s="1"/>
    </row>
    <row r="18" spans="1:34" ht="18.75" x14ac:dyDescent="0.3">
      <c r="A18" s="1"/>
      <c r="B18" s="1"/>
      <c r="C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1" t="s">
        <v>57</v>
      </c>
      <c r="Q18" s="22"/>
      <c r="R18" s="20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25.5" customHeight="1" x14ac:dyDescent="0.2">
      <c r="A19" s="1"/>
      <c r="B19" s="1"/>
      <c r="C19" s="1"/>
      <c r="D19" s="1"/>
      <c r="E19" s="4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25.5" customHeight="1" x14ac:dyDescent="0.2">
      <c r="A20" s="1"/>
      <c r="B20" s="1"/>
      <c r="C20" s="1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</sheetData>
  <mergeCells count="33">
    <mergeCell ref="F11:K11"/>
    <mergeCell ref="I3:J3"/>
    <mergeCell ref="G3:H3"/>
    <mergeCell ref="K1:L1"/>
    <mergeCell ref="A1:E1"/>
    <mergeCell ref="I1:J1"/>
    <mergeCell ref="G1:H1"/>
    <mergeCell ref="A4:A6"/>
    <mergeCell ref="K3:L3"/>
    <mergeCell ref="B4:B6"/>
    <mergeCell ref="C4:C6"/>
    <mergeCell ref="U1:V1"/>
    <mergeCell ref="AC1:AD1"/>
    <mergeCell ref="Y3:Z3"/>
    <mergeCell ref="AA3:AB3"/>
    <mergeCell ref="U3:V3"/>
    <mergeCell ref="W3:X3"/>
    <mergeCell ref="O1:P1"/>
    <mergeCell ref="M1:N1"/>
    <mergeCell ref="AE1:AF1"/>
    <mergeCell ref="AG1:AH1"/>
    <mergeCell ref="Q3:R3"/>
    <mergeCell ref="O3:P3"/>
    <mergeCell ref="M3:N3"/>
    <mergeCell ref="AG3:AH3"/>
    <mergeCell ref="AE3:AF3"/>
    <mergeCell ref="AC3:AD3"/>
    <mergeCell ref="S3:T3"/>
    <mergeCell ref="Q1:R1"/>
    <mergeCell ref="S1:T1"/>
    <mergeCell ref="W1:X1"/>
    <mergeCell ref="Y1:Z1"/>
    <mergeCell ref="AA1:AB1"/>
  </mergeCells>
  <pageMargins left="0.7" right="0.7" top="0.75" bottom="0.75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Українська мова</vt:lpstr>
      <vt:lpstr>Оформлення курсу</vt:lpstr>
      <vt:lpstr>'Оформлення курсу'!Область_печати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Zverdvd.org</cp:lastModifiedBy>
  <cp:lastPrinted>2018-11-06T11:35:42Z</cp:lastPrinted>
  <dcterms:created xsi:type="dcterms:W3CDTF">2018-11-06T10:34:00Z</dcterms:created>
  <dcterms:modified xsi:type="dcterms:W3CDTF">2018-11-20T15:15:01Z</dcterms:modified>
</cp:coreProperties>
</file>